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2"/>
  <workbookPr defaultThemeVersion="166925"/>
  <mc:AlternateContent xmlns:mc="http://schemas.openxmlformats.org/markup-compatibility/2006">
    <mc:Choice Requires="x15">
      <x15ac:absPath xmlns:x15ac="http://schemas.microsoft.com/office/spreadsheetml/2010/11/ac" url="https://fundaciondibujando.sharepoint.com/sites/InversionSocial-FDUM/Documentos compartidos/Formatos proyectos y reportes_últimas versiones/1. Aplicación de proyectos/"/>
    </mc:Choice>
  </mc:AlternateContent>
  <xr:revisionPtr revIDLastSave="357" documentId="13_ncr:1_{25754317-E1B2-144B-A30B-28C350321C43}" xr6:coauthVersionLast="47" xr6:coauthVersionMax="47" xr10:uidLastSave="{6C2234BE-892B-48E0-89B2-70B36F59F832}"/>
  <bookViews>
    <workbookView xWindow="28800" yWindow="500" windowWidth="20480" windowHeight="14860" firstSheet="6" activeTab="6" xr2:uid="{00000000-000D-0000-FFFF-FFFF00000000}"/>
  </bookViews>
  <sheets>
    <sheet name="Instrucciones" sheetId="7" r:id="rId1"/>
    <sheet name="1. Capacidades Institucionales" sheetId="2" r:id="rId2"/>
    <sheet name="2. Proyecto" sheetId="8" r:id="rId3"/>
    <sheet name="3. Marco Lógico- ML" sheetId="9" r:id="rId4"/>
    <sheet name="4. Presupuesto" sheetId="11" r:id="rId5"/>
    <sheet name="5. Narrativa del Presupuesto" sheetId="36" r:id="rId6"/>
    <sheet name="6. Tipo de Financiamiento" sheetId="40" r:id="rId7"/>
    <sheet name="&gt;&gt;&gt;" sheetId="20" r:id="rId8"/>
    <sheet name="Despegables" sheetId="6" state="hidden" r:id="rId9"/>
    <sheet name="Evaluación ML" sheetId="39" state="hidden" r:id="rId10"/>
    <sheet name="Criterios" sheetId="27" state="hidden" r:id="rId11"/>
    <sheet name="Reporte" sheetId="26" state="hidden" r:id="rId12"/>
    <sheet name="Graficos" sheetId="29" state="hidden" r:id="rId13"/>
    <sheet name="Cátalogo de ODS, DH, Obj 25-25" sheetId="24" state="hidden" r:id="rId14"/>
  </sheets>
  <externalReferences>
    <externalReference r:id="rId15"/>
  </externalReferences>
  <definedNames>
    <definedName name="_xlnm._FilterDatabase" localSheetId="10" hidden="1">Criterios!$B$1:$I$52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4" i="11" l="1"/>
  <c r="R34" i="11"/>
  <c r="E34" i="11"/>
  <c r="F34" i="11"/>
  <c r="G34" i="11"/>
  <c r="H34" i="11"/>
  <c r="I34" i="11"/>
  <c r="J34" i="11"/>
  <c r="K34" i="11"/>
  <c r="L34" i="11"/>
  <c r="M34" i="11"/>
  <c r="N34" i="11"/>
  <c r="O34" i="11"/>
  <c r="P34" i="11"/>
  <c r="D34" i="11"/>
  <c r="F63" i="8" l="1"/>
  <c r="G24" i="27"/>
  <c r="F35" i="27"/>
  <c r="E23" i="39"/>
  <c r="E6" i="39"/>
  <c r="F21" i="27"/>
  <c r="E21" i="27"/>
  <c r="F20" i="27"/>
  <c r="E20" i="27"/>
  <c r="F19" i="27"/>
  <c r="E19" i="27"/>
  <c r="F18" i="27"/>
  <c r="E18" i="27"/>
  <c r="F17" i="27"/>
  <c r="E17" i="27"/>
  <c r="F16" i="27"/>
  <c r="E16" i="27"/>
  <c r="F15" i="27"/>
  <c r="E15" i="27"/>
  <c r="F14" i="27"/>
  <c r="E14" i="27"/>
  <c r="L63" i="8"/>
  <c r="I63" i="8"/>
  <c r="T33" i="11"/>
  <c r="R33" i="11"/>
  <c r="D33" i="11"/>
  <c r="E33" i="11"/>
  <c r="F33" i="11"/>
  <c r="G33" i="11"/>
  <c r="H33" i="11"/>
  <c r="I33" i="11"/>
  <c r="J33" i="11"/>
  <c r="K33" i="11"/>
  <c r="L33" i="11"/>
  <c r="M33" i="11"/>
  <c r="N33" i="11"/>
  <c r="O33" i="11"/>
  <c r="P32" i="11"/>
  <c r="T27" i="11"/>
  <c r="R27" i="11"/>
  <c r="D27" i="11"/>
  <c r="E27" i="11"/>
  <c r="F27" i="11"/>
  <c r="G27" i="11"/>
  <c r="H27" i="11"/>
  <c r="I27" i="11"/>
  <c r="J27" i="11"/>
  <c r="K27" i="11"/>
  <c r="L27" i="11"/>
  <c r="M27" i="11"/>
  <c r="N27" i="11"/>
  <c r="O27" i="11"/>
  <c r="P26" i="11"/>
  <c r="T21" i="11"/>
  <c r="R21" i="11"/>
  <c r="D21" i="11"/>
  <c r="E21" i="11"/>
  <c r="F21" i="11"/>
  <c r="G21" i="11"/>
  <c r="H21" i="11"/>
  <c r="I21" i="11"/>
  <c r="J21" i="11"/>
  <c r="K21" i="11"/>
  <c r="L21" i="11"/>
  <c r="M21" i="11"/>
  <c r="N21" i="11"/>
  <c r="O21" i="11"/>
  <c r="P20" i="11"/>
  <c r="T15" i="11"/>
  <c r="R15" i="11"/>
  <c r="D15" i="11"/>
  <c r="E15" i="11"/>
  <c r="F15" i="11"/>
  <c r="G15" i="11"/>
  <c r="H15" i="11"/>
  <c r="I15" i="11"/>
  <c r="J15" i="11"/>
  <c r="K15" i="11"/>
  <c r="L15" i="11"/>
  <c r="M15" i="11"/>
  <c r="N15" i="11"/>
  <c r="O15" i="11"/>
  <c r="P14" i="11"/>
  <c r="T9" i="11"/>
  <c r="R9" i="11"/>
  <c r="E9" i="11"/>
  <c r="F9" i="11"/>
  <c r="G9" i="11"/>
  <c r="H9" i="11"/>
  <c r="I9" i="11"/>
  <c r="J9" i="11"/>
  <c r="K9" i="11"/>
  <c r="L9" i="11"/>
  <c r="M9" i="11"/>
  <c r="N9" i="11"/>
  <c r="O9" i="11"/>
  <c r="D9" i="11"/>
  <c r="E9" i="39"/>
  <c r="E8" i="39"/>
  <c r="E7" i="39"/>
  <c r="E24" i="39"/>
  <c r="K22" i="39"/>
  <c r="J22" i="39"/>
  <c r="I22" i="39"/>
  <c r="H22" i="39"/>
  <c r="E20" i="39"/>
  <c r="E19" i="39"/>
  <c r="E18" i="39"/>
  <c r="K17" i="39"/>
  <c r="J17" i="39"/>
  <c r="I17" i="39"/>
  <c r="H17" i="39"/>
  <c r="E15" i="39"/>
  <c r="E14" i="39"/>
  <c r="E13" i="39"/>
  <c r="E12" i="39"/>
  <c r="H4" i="39"/>
  <c r="F32" i="27"/>
  <c r="O63" i="8" l="1"/>
  <c r="E10" i="39"/>
  <c r="F5" i="39" s="1"/>
  <c r="G5" i="39" s="1"/>
  <c r="F36" i="27" s="1"/>
  <c r="E21" i="39"/>
  <c r="F17" i="39" s="1"/>
  <c r="G17" i="39" s="1"/>
  <c r="F38" i="27" s="1"/>
  <c r="E25" i="39"/>
  <c r="E16" i="39"/>
  <c r="F11" i="39" s="1"/>
  <c r="G11" i="39" s="1"/>
  <c r="F37" i="27" s="1"/>
  <c r="G13" i="27"/>
  <c r="O58" i="8"/>
  <c r="O59" i="8"/>
  <c r="F22" i="39" l="1"/>
  <c r="O62" i="8"/>
  <c r="O61" i="8"/>
  <c r="O60" i="8"/>
  <c r="G22" i="39" l="1"/>
  <c r="F39" i="27" s="1"/>
  <c r="P31" i="11"/>
  <c r="P30" i="11"/>
  <c r="P29" i="11"/>
  <c r="P28" i="11"/>
  <c r="P25" i="11"/>
  <c r="P24" i="11"/>
  <c r="P23" i="11"/>
  <c r="P22" i="11"/>
  <c r="P19" i="11"/>
  <c r="P18" i="11"/>
  <c r="P17" i="11"/>
  <c r="P16" i="11"/>
  <c r="P13" i="11"/>
  <c r="P12" i="11"/>
  <c r="P11" i="11"/>
  <c r="P10" i="11"/>
  <c r="P8" i="11"/>
  <c r="P7" i="11"/>
  <c r="P6" i="11"/>
  <c r="P5" i="11"/>
  <c r="P4" i="11"/>
  <c r="P9" i="11" l="1"/>
  <c r="P33" i="11"/>
  <c r="P15" i="11"/>
  <c r="P21" i="11"/>
  <c r="P27" i="11"/>
  <c r="F31" i="27"/>
  <c r="F29" i="27" s="1"/>
  <c r="F27" i="27"/>
  <c r="D18" i="29" s="1"/>
  <c r="F26" i="27"/>
  <c r="D17" i="29" s="1"/>
  <c r="E8" i="29"/>
  <c r="D23" i="29"/>
  <c r="D24" i="29"/>
  <c r="D20" i="29"/>
  <c r="E12" i="29"/>
  <c r="E13" i="29"/>
  <c r="F45" i="27"/>
  <c r="D25" i="29" s="1"/>
  <c r="E4" i="29"/>
  <c r="E5" i="29"/>
  <c r="E6" i="29"/>
  <c r="E9" i="29"/>
  <c r="E7" i="29"/>
  <c r="E10" i="29"/>
  <c r="E11" i="29"/>
  <c r="D16" i="29"/>
  <c r="D26" i="29"/>
  <c r="F40" i="27"/>
  <c r="D22" i="29" s="1"/>
  <c r="R13" i="27"/>
  <c r="R8" i="27"/>
  <c r="K15" i="29"/>
  <c r="F14" i="29"/>
  <c r="F13" i="29"/>
  <c r="F12" i="29"/>
  <c r="F11" i="29"/>
  <c r="F10" i="29"/>
  <c r="E26" i="27"/>
  <c r="I49" i="27"/>
  <c r="T7" i="27" s="1"/>
  <c r="E31" i="27"/>
  <c r="E29" i="27" s="1"/>
  <c r="D13" i="29"/>
  <c r="D12" i="29"/>
  <c r="D11" i="29"/>
  <c r="D10" i="29"/>
  <c r="D9" i="29"/>
  <c r="D8" i="29"/>
  <c r="D7" i="29"/>
  <c r="D6" i="29"/>
  <c r="D5" i="29"/>
  <c r="D4" i="29"/>
  <c r="I9" i="27"/>
  <c r="M12" i="27" s="1"/>
  <c r="G48" i="27"/>
  <c r="E45" i="27"/>
  <c r="AG40" i="26"/>
  <c r="AF40" i="26"/>
  <c r="AG39" i="26"/>
  <c r="AF39" i="26"/>
  <c r="AG38" i="26"/>
  <c r="AF38" i="26"/>
  <c r="AG37" i="26"/>
  <c r="AF37" i="26"/>
  <c r="AG36" i="26"/>
  <c r="AF36" i="26"/>
  <c r="AG35" i="26"/>
  <c r="AF35" i="26"/>
  <c r="AK33" i="26"/>
  <c r="AF19" i="26"/>
  <c r="AF18" i="26"/>
  <c r="AF17" i="26"/>
  <c r="AF16" i="26"/>
  <c r="AF15" i="26"/>
  <c r="AF26" i="26" s="1"/>
  <c r="AF12" i="26"/>
  <c r="AE12" i="26"/>
  <c r="AF11" i="26"/>
  <c r="AE11" i="26"/>
  <c r="AF10" i="26"/>
  <c r="AE10" i="26"/>
  <c r="AF9" i="26"/>
  <c r="AE9" i="26"/>
  <c r="AF8" i="26"/>
  <c r="AE8" i="26"/>
  <c r="AF7" i="26"/>
  <c r="AE7" i="26"/>
  <c r="AF6" i="26"/>
  <c r="AF5" i="26"/>
  <c r="AF13" i="26" s="1"/>
  <c r="AE6" i="26"/>
  <c r="AK5" i="26"/>
  <c r="AE5" i="26"/>
  <c r="AK4" i="26"/>
  <c r="E27" i="27"/>
  <c r="G8" i="27"/>
  <c r="G5" i="27"/>
  <c r="AK6" i="26"/>
  <c r="T12" i="27" l="1"/>
  <c r="AK7" i="26"/>
  <c r="I12" i="29"/>
  <c r="F33" i="29" s="1"/>
  <c r="Q44" i="26" s="1"/>
  <c r="I14" i="27"/>
  <c r="O7" i="27" s="1"/>
  <c r="F7" i="26" s="1"/>
  <c r="I10" i="29"/>
  <c r="J10" i="29" s="1"/>
  <c r="I14" i="29"/>
  <c r="J14" i="29" s="1"/>
  <c r="D19" i="29"/>
  <c r="I11" i="29" s="1"/>
  <c r="D21" i="29" l="1"/>
  <c r="I13" i="29" s="1"/>
  <c r="I15" i="29" s="1"/>
  <c r="G36" i="29" s="1"/>
  <c r="F37" i="29" s="1"/>
  <c r="Q48" i="26" s="1"/>
  <c r="O12" i="27"/>
  <c r="J12" i="29"/>
  <c r="G33" i="29"/>
  <c r="G31" i="29"/>
  <c r="F31" i="29"/>
  <c r="Q42" i="26" s="1"/>
  <c r="F34" i="29"/>
  <c r="Q45" i="26" s="1"/>
  <c r="G35" i="29"/>
  <c r="I6" i="27"/>
  <c r="M7" i="27" s="1"/>
  <c r="B7" i="26" s="1"/>
  <c r="F32" i="29"/>
  <c r="Q43" i="26" s="1"/>
  <c r="J11" i="29"/>
  <c r="G32" i="29"/>
  <c r="F35" i="29" l="1"/>
  <c r="Q46" i="26" s="1"/>
  <c r="Q47" i="26" s="1"/>
  <c r="I25" i="27"/>
  <c r="P7" i="27" s="1"/>
  <c r="I7" i="26" s="1"/>
  <c r="J13" i="29"/>
  <c r="J15" i="29" s="1"/>
  <c r="G34" i="29"/>
  <c r="P12" i="27" l="1"/>
  <c r="F36" i="29"/>
  <c r="D45" i="29" s="1"/>
  <c r="K7" i="26" l="1"/>
  <c r="Q7" i="27" s="1"/>
  <c r="Q12" i="27" s="1"/>
  <c r="R12" i="27" s="1"/>
  <c r="R7" i="27" l="1"/>
  <c r="N7" i="26" s="1"/>
  <c r="Q7"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Claudia Morales</author>
  </authors>
  <commentList>
    <comment ref="C16" authorId="0" shapeId="0" xr:uid="{00000000-0006-0000-0200-000001000000}">
      <text>
        <r>
          <rPr>
            <sz val="12"/>
            <color rgb="FF000000"/>
            <rFont val="Calibri"/>
            <family val="2"/>
          </rPr>
          <t xml:space="preserve"> "Explica cómo se entiende que las actividades produzcan una serie de resultados que contribuyen a lograr los impactos finales previstos. Puede elaborarse para cualquier nivel de intervención, ya se trate de un acontecimiento, un proyecto, un programa, una política, una estrategia o una organización" UNICEF - Patricia Rogers "La teoría del Cambio - Síntesis metodológica"</t>
        </r>
      </text>
    </comment>
    <comment ref="C22" authorId="0" shapeId="0" xr:uid="{00000000-0006-0000-0200-000002000000}">
      <text>
        <r>
          <rPr>
            <sz val="12"/>
            <color theme="1"/>
            <rFont val="Calibri"/>
            <family val="2"/>
            <scheme val="minor"/>
          </rPr>
          <t xml:space="preserve">Se refiere a cómo la TDC ha sido alineada a una planeación estratégica de la organización </t>
        </r>
      </text>
    </comment>
    <comment ref="C28" authorId="0" shapeId="0" xr:uid="{00000000-0006-0000-0200-000003000000}">
      <text>
        <r>
          <rPr>
            <sz val="10"/>
            <color rgb="FF000000"/>
            <rFont val="Century Gothic"/>
            <family val="34"/>
          </rPr>
          <t>El proyecto puede estar sustentado en una base metodológica o una base ya existente.</t>
        </r>
      </text>
    </comment>
    <comment ref="C41" authorId="0" shapeId="0" xr:uid="{00000000-0006-0000-0200-000004000000}">
      <text>
        <r>
          <rPr>
            <sz val="10"/>
            <color rgb="FF000000"/>
            <rFont val="Century Gothic"/>
            <family val="34"/>
          </rPr>
          <t>A partir de la respuesta 3 o 4 comparta los procedimientos para el monitoreo y evaluación de proyectos. Para la Fundación es importante saber qué metodos y qué herramientas van a reportar</t>
        </r>
      </text>
    </comment>
    <comment ref="O45" authorId="1" shapeId="0" xr:uid="{00000000-0006-0000-0200-000005000000}">
      <text>
        <r>
          <rPr>
            <sz val="10"/>
            <color rgb="FF000000"/>
            <rFont val="Tahoma"/>
            <family val="2"/>
          </rPr>
          <t xml:space="preserve">Si no cuentas con  plan de monitoreo, puedes usar el formato del Kit de Aplicación o adjuntar un reporte de avance ( Anual, trimestral, Final) </t>
        </r>
      </text>
    </comment>
    <comment ref="C47" authorId="0" shapeId="0" xr:uid="{00000000-0006-0000-0200-000006000000}">
      <text>
        <r>
          <rPr>
            <sz val="12"/>
            <color theme="1"/>
            <rFont val="Calibri"/>
            <family val="2"/>
            <scheme val="minor"/>
          </rPr>
          <t xml:space="preserve">Nos interesa conocer el proceso que sigue la institución para la planeación de los recursos del programa y sus proyectos </t>
        </r>
      </text>
    </comment>
    <comment ref="C53" authorId="0" shapeId="0" xr:uid="{00000000-0006-0000-0200-000007000000}">
      <text>
        <r>
          <rPr>
            <sz val="10"/>
            <color rgb="FF000000"/>
            <rFont val="Century Gothic"/>
            <family val="34"/>
          </rPr>
          <t>Nos interesa conocer cómo es la coordinación de trabajo entre el gobierno de su organización (Patronato/Consejo) y el Equipo Operativo de su organización.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5" authorId="0" shapeId="0" xr:uid="{DAAB86AB-3EE4-2F40-976D-E88773E69B4C}">
      <text>
        <r>
          <rPr>
            <sz val="12"/>
            <color rgb="FF000000"/>
            <rFont val="Calibri"/>
            <family val="2"/>
          </rPr>
          <t>Microsoft Office User:</t>
        </r>
        <r>
          <rPr>
            <b/>
            <sz val="13"/>
            <color rgb="FF44546A"/>
            <rFont val="Calibri"/>
            <family val="2"/>
          </rPr>
          <t xml:space="preserve">
</t>
        </r>
        <r>
          <rPr>
            <sz val="12"/>
            <color rgb="FF000000"/>
            <rFont val="Calibri"/>
            <family val="2"/>
          </rPr>
          <t xml:space="preserve">La estructura del proyecto, meta, objetivo, producto y actividad y todos los enunciados deben estar presentes. 
</t>
        </r>
        <r>
          <rPr>
            <b/>
            <sz val="13"/>
            <color rgb="FF44546A"/>
            <rFont val="Calibri"/>
            <family val="2"/>
          </rPr>
          <t xml:space="preserve">
</t>
        </r>
        <r>
          <rPr>
            <sz val="12"/>
            <color rgb="FF000000"/>
            <rFont val="Calibri"/>
            <family val="2"/>
          </rPr>
          <t xml:space="preserve">Emplearemos la lógica vertical y horizontal como el método de lectura y revisión del marco lógico.
</t>
        </r>
      </text>
    </comment>
    <comment ref="G5" authorId="0" shapeId="0" xr:uid="{48BBC1D5-60E6-0743-BE33-D54E45E001D0}">
      <text>
        <r>
          <rPr>
            <b/>
            <sz val="10"/>
            <color rgb="FF000000"/>
            <rFont val="Tahoma"/>
            <family val="2"/>
          </rPr>
          <t>Microsoft Office User:</t>
        </r>
        <r>
          <rPr>
            <sz val="10"/>
            <color rgb="FF000000"/>
            <rFont val="Tahoma"/>
            <family val="2"/>
          </rPr>
          <t xml:space="preserve">
</t>
        </r>
        <r>
          <rPr>
            <sz val="11"/>
            <color rgb="FF000000"/>
            <rFont val="Calibri"/>
            <family val="2"/>
          </rPr>
          <t xml:space="preserve">Celdas Formuladas. 
</t>
        </r>
        <r>
          <rPr>
            <sz val="11"/>
            <color rgb="FF000000"/>
            <rFont val="Calibri"/>
            <family val="2"/>
          </rPr>
          <t xml:space="preserve">No modificar
</t>
        </r>
      </text>
    </comment>
    <comment ref="C11" authorId="0" shapeId="0" xr:uid="{3B667174-D35F-0042-A99B-3B9446A08562}">
      <text>
        <r>
          <rPr>
            <sz val="12"/>
            <color rgb="FF000000"/>
            <rFont val="Calibri"/>
            <family val="2"/>
          </rPr>
          <t>Microsoft Office User:</t>
        </r>
        <r>
          <rPr>
            <b/>
            <sz val="13"/>
            <color rgb="FF44546A"/>
            <rFont val="Calibri"/>
            <family val="2"/>
          </rPr>
          <t xml:space="preserve">
</t>
        </r>
        <r>
          <rPr>
            <sz val="12"/>
            <color rgb="FF000000"/>
            <rFont val="Calibri"/>
            <family val="2"/>
          </rPr>
          <t xml:space="preserve">Los indicadores se espera que tengan calidad, cantidad y tiempo.
</t>
        </r>
        <r>
          <rPr>
            <b/>
            <sz val="13"/>
            <color rgb="FF44546A"/>
            <rFont val="Calibri"/>
            <family val="2"/>
          </rPr>
          <t xml:space="preserve">
</t>
        </r>
        <r>
          <rPr>
            <sz val="12"/>
            <color rgb="FF000000"/>
            <rFont val="Calibri"/>
            <family val="2"/>
          </rPr>
          <t xml:space="preserve">Considerar el modelo SMART en la revisión de indicadores. (ESPECÍFICO, MEDIBLE, ALCANZABLE, REALISTA, EN TIEMPO)
</t>
        </r>
        <r>
          <rPr>
            <sz val="12"/>
            <color rgb="FF000000"/>
            <rFont val="Calibri"/>
            <family val="2"/>
          </rPr>
          <t xml:space="preserve">
</t>
        </r>
      </text>
    </comment>
    <comment ref="G11" authorId="0" shapeId="0" xr:uid="{6425E4E8-8F0F-B54F-96D2-70D2FB359499}">
      <text>
        <r>
          <rPr>
            <b/>
            <sz val="10"/>
            <color rgb="FF000000"/>
            <rFont val="Tahoma"/>
            <family val="2"/>
          </rPr>
          <t>Microsoft Office User:</t>
        </r>
        <r>
          <rPr>
            <sz val="10"/>
            <color rgb="FF000000"/>
            <rFont val="Tahoma"/>
            <family val="2"/>
          </rPr>
          <t xml:space="preserve">
</t>
        </r>
        <r>
          <rPr>
            <sz val="11"/>
            <color rgb="FF000000"/>
            <rFont val="Calibri"/>
            <family val="2"/>
          </rPr>
          <t xml:space="preserve">Celdas Formuladas. 
</t>
        </r>
        <r>
          <rPr>
            <sz val="11"/>
            <color rgb="FF000000"/>
            <rFont val="Calibri"/>
            <family val="2"/>
          </rPr>
          <t xml:space="preserve">No modificar
</t>
        </r>
      </text>
    </comment>
    <comment ref="C14" authorId="0" shapeId="0" xr:uid="{A60BB7D1-C2CD-1D4C-88E3-53DAEEBE8210}">
      <text>
        <r>
          <rPr>
            <sz val="12"/>
            <color rgb="FF000000"/>
            <rFont val="Calibri"/>
            <family val="2"/>
          </rPr>
          <t>Microsoft Office User:</t>
        </r>
        <r>
          <rPr>
            <b/>
            <sz val="13"/>
            <color rgb="FF44546A"/>
            <rFont val="Calibri"/>
            <family val="2"/>
          </rPr>
          <t xml:space="preserve">
</t>
        </r>
        <r>
          <rPr>
            <sz val="12"/>
            <color rgb="FF000000"/>
            <rFont val="Calibri"/>
            <family val="2"/>
          </rPr>
          <t xml:space="preserve">Obligado que a nivel de producto y objetivos (resultado) haya mediciones de línea base. Sobre todo si estos proyectos tienen antecedentes de haber sido implementados en años anteriores. Si es un proyecto la línea base puede ser cero. Para metas de atribución se recomendaría integrar no sólo indicadores sino líneas bases. 
</t>
        </r>
      </text>
    </comment>
    <comment ref="C17" authorId="0" shapeId="0" xr:uid="{BB55087F-BAE9-8E4D-BF29-8D96F38EB4E1}">
      <text>
        <r>
          <rPr>
            <sz val="12"/>
            <color rgb="FF000000"/>
            <rFont val="Calibri"/>
            <family val="2"/>
          </rPr>
          <t>Microsoft Office User:</t>
        </r>
        <r>
          <rPr>
            <b/>
            <sz val="13"/>
            <color rgb="FF44546A"/>
            <rFont val="Calibri"/>
            <family val="2"/>
          </rPr>
          <t xml:space="preserve">
</t>
        </r>
        <r>
          <rPr>
            <sz val="12"/>
            <color rgb="FF000000"/>
            <rFont val="Calibri"/>
            <family val="2"/>
          </rPr>
          <t xml:space="preserve">Los productos se entenderán como bienes y servicios y se deben reflejar o redactar en ese mismo nivel.
</t>
        </r>
      </text>
    </comment>
    <comment ref="G17" authorId="0" shapeId="0" xr:uid="{0F19B113-8624-F246-A659-CEE39EE03919}">
      <text>
        <r>
          <rPr>
            <b/>
            <sz val="10"/>
            <color rgb="FF000000"/>
            <rFont val="Tahoma"/>
            <family val="2"/>
          </rPr>
          <t>Microsoft Office User:</t>
        </r>
        <r>
          <rPr>
            <sz val="10"/>
            <color rgb="FF000000"/>
            <rFont val="Tahoma"/>
            <family val="2"/>
          </rPr>
          <t xml:space="preserve">
</t>
        </r>
        <r>
          <rPr>
            <sz val="11"/>
            <color rgb="FF000000"/>
            <rFont val="Calibri"/>
            <family val="2"/>
          </rPr>
          <t xml:space="preserve">Celdas Formuladas. 
</t>
        </r>
        <r>
          <rPr>
            <sz val="11"/>
            <color rgb="FF000000"/>
            <rFont val="Calibri"/>
            <family val="2"/>
          </rPr>
          <t xml:space="preserve">No modificar
</t>
        </r>
      </text>
    </comment>
    <comment ref="C18" authorId="0" shapeId="0" xr:uid="{D57C4CD1-DD5A-644D-BE5F-3839F88BF07E}">
      <text>
        <r>
          <rPr>
            <sz val="12"/>
            <color rgb="FF000000"/>
            <rFont val="Calibri"/>
            <family val="2"/>
          </rPr>
          <t xml:space="preserve">En ningún nivel se acepta la contratación de personal dentro del marco lógico. 
</t>
        </r>
        <r>
          <rPr>
            <sz val="12"/>
            <color rgb="FF000000"/>
            <rFont val="Calibri"/>
            <family val="2"/>
          </rPr>
          <t xml:space="preserve">Solo se refleja en la narrativa del proyecto: identificando entregables de dicha contratación. 
</t>
        </r>
        <r>
          <rPr>
            <sz val="12"/>
            <color rgb="FF000000"/>
            <rFont val="Calibri"/>
            <family val="2"/>
          </rPr>
          <t>Y en el marco lógico se redacta como la entrega de planes de procuración de fondos o  implementación de estrategias.</t>
        </r>
      </text>
    </comment>
    <comment ref="C22" authorId="0" shapeId="0" xr:uid="{C2440BDB-2351-1441-B9D2-CD8C53E51B41}">
      <text>
        <r>
          <rPr>
            <sz val="12"/>
            <color rgb="FF000000"/>
            <rFont val="Calibri"/>
            <family val="2"/>
          </rPr>
          <t>Microsoft Office User:</t>
        </r>
        <r>
          <rPr>
            <b/>
            <sz val="13"/>
            <color rgb="FF44546A"/>
            <rFont val="Calibri"/>
            <family val="2"/>
          </rPr>
          <t xml:space="preserve">
</t>
        </r>
        <r>
          <rPr>
            <sz val="12"/>
            <color rgb="FF000000"/>
            <rFont val="Calibri"/>
            <family val="2"/>
          </rPr>
          <t xml:space="preserve">Los supuestos se espera que estén redactados de manera positiva, como condiciones que se deben dar para el cumplimiento de los objetivos.
</t>
        </r>
        <r>
          <rPr>
            <b/>
            <sz val="13"/>
            <color rgb="FF44546A"/>
            <rFont val="Calibri"/>
            <family val="2"/>
          </rPr>
          <t xml:space="preserve">
</t>
        </r>
        <r>
          <rPr>
            <sz val="12"/>
            <color rgb="FF000000"/>
            <rFont val="Calibri"/>
            <family val="2"/>
          </rPr>
          <t xml:space="preserve">Los supuestos deben ser diferenciados para cada nivel, actividad, producto y objetivos, no son opcionales, deben estar redactados en el marco lógico. 
</t>
        </r>
      </text>
    </comment>
    <comment ref="G22" authorId="0" shapeId="0" xr:uid="{BECBFF83-6BCE-FF49-B6A8-E3D598173E62}">
      <text>
        <r>
          <rPr>
            <b/>
            <sz val="10"/>
            <color rgb="FF000000"/>
            <rFont val="Tahoma"/>
            <family val="2"/>
          </rPr>
          <t>Microsoft Office User:</t>
        </r>
        <r>
          <rPr>
            <sz val="10"/>
            <color rgb="FF000000"/>
            <rFont val="Tahoma"/>
            <family val="2"/>
          </rPr>
          <t xml:space="preserve">
</t>
        </r>
        <r>
          <rPr>
            <sz val="11"/>
            <color rgb="FF000000"/>
            <rFont val="Calibri"/>
            <family val="2"/>
          </rPr>
          <t xml:space="preserve">Celdas Formuladas. 
</t>
        </r>
        <r>
          <rPr>
            <sz val="11"/>
            <color rgb="FF000000"/>
            <rFont val="Calibri"/>
            <family val="2"/>
          </rPr>
          <t xml:space="preserve">No modificar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6" authorId="0" shapeId="0" xr:uid="{F9075E7F-327B-3B46-9CF2-E2EBFC4C408A}">
      <text>
        <r>
          <rPr>
            <b/>
            <sz val="10"/>
            <color rgb="FF000000"/>
            <rFont val="Tahoma"/>
            <family val="2"/>
          </rPr>
          <t>Microsoft Office User:</t>
        </r>
        <r>
          <rPr>
            <sz val="10"/>
            <color rgb="FF000000"/>
            <rFont val="Tahoma"/>
            <family val="2"/>
          </rPr>
          <t xml:space="preserve">
</t>
        </r>
        <r>
          <rPr>
            <sz val="10"/>
            <color rgb="FF000000"/>
            <rFont val="Tahoma"/>
            <family val="2"/>
          </rPr>
          <t xml:space="preserve">0 = No Cumple
</t>
        </r>
        <r>
          <rPr>
            <sz val="10"/>
            <color rgb="FF000000"/>
            <rFont val="Tahoma"/>
            <family val="2"/>
          </rPr>
          <t>4 = Cumple</t>
        </r>
      </text>
    </comment>
    <comment ref="D7" authorId="0" shapeId="0" xr:uid="{556A691A-3379-0649-8310-79BDC595BEB9}">
      <text>
        <r>
          <rPr>
            <b/>
            <sz val="10"/>
            <color rgb="FF000000"/>
            <rFont val="Tahoma"/>
            <family val="2"/>
          </rPr>
          <t>Microsoft Office User:</t>
        </r>
        <r>
          <rPr>
            <sz val="10"/>
            <color rgb="FF000000"/>
            <rFont val="Tahoma"/>
            <family val="2"/>
          </rPr>
          <t xml:space="preserve">
</t>
        </r>
        <r>
          <rPr>
            <sz val="10"/>
            <color rgb="FF000000"/>
            <rFont val="Tahoma"/>
            <family val="2"/>
          </rPr>
          <t xml:space="preserve">0 = No Cumple
</t>
        </r>
        <r>
          <rPr>
            <sz val="10"/>
            <color rgb="FF000000"/>
            <rFont val="Tahoma"/>
            <family val="2"/>
          </rPr>
          <t>4 = Cumple</t>
        </r>
      </text>
    </comment>
    <comment ref="D14" authorId="0" shapeId="0" xr:uid="{EEF97D06-293D-F04C-B5BB-0545A4B6646C}">
      <text>
        <r>
          <rPr>
            <sz val="12"/>
            <color theme="1"/>
            <rFont val="Calibri"/>
            <family val="2"/>
            <scheme val="minor"/>
          </rPr>
          <t>Celdas formuladas.
No Modificar.</t>
        </r>
      </text>
    </comment>
    <comment ref="F14" authorId="0" shapeId="0" xr:uid="{67B2A045-4CD7-9840-9A9E-B785AB75D80A}">
      <text>
        <r>
          <rPr>
            <b/>
            <sz val="10"/>
            <color rgb="FF000000"/>
            <rFont val="Tahoma"/>
            <family val="2"/>
          </rPr>
          <t>Microsoft Office User:</t>
        </r>
        <r>
          <rPr>
            <sz val="10"/>
            <color rgb="FF000000"/>
            <rFont val="Tahoma"/>
            <family val="2"/>
          </rPr>
          <t xml:space="preserve">
</t>
        </r>
        <r>
          <rPr>
            <sz val="10"/>
            <color rgb="FF000000"/>
            <rFont val="Tahoma"/>
            <family val="2"/>
          </rPr>
          <t>Estas calificaciones vienen de la pestaña "capacidad instalada"</t>
        </r>
      </text>
    </comment>
    <comment ref="F26" authorId="0" shapeId="0" xr:uid="{AA83EE1F-3BFE-8C45-BD59-E1A6B4358990}">
      <text>
        <r>
          <rPr>
            <b/>
            <sz val="10"/>
            <color rgb="FF000000"/>
            <rFont val="Tahoma"/>
            <family val="2"/>
          </rPr>
          <t>Microsoft Office User:</t>
        </r>
        <r>
          <rPr>
            <sz val="10"/>
            <color rgb="FF000000"/>
            <rFont val="Tahoma"/>
            <family val="2"/>
          </rPr>
          <t xml:space="preserve">
</t>
        </r>
        <r>
          <rPr>
            <sz val="10"/>
            <color rgb="FF000000"/>
            <rFont val="Tahoma"/>
            <family val="2"/>
          </rPr>
          <t>Estas calificaciones vienen de la pestaña "proyecto"</t>
        </r>
      </text>
    </comment>
    <comment ref="F31" authorId="0" shapeId="0" xr:uid="{F24B9488-8322-8C47-BF58-37C1A6FB29AD}">
      <text>
        <r>
          <rPr>
            <b/>
            <sz val="10"/>
            <color rgb="FF000000"/>
            <rFont val="Tahoma"/>
            <family val="2"/>
          </rPr>
          <t>Microsoft Office User:</t>
        </r>
        <r>
          <rPr>
            <sz val="10"/>
            <color rgb="FF000000"/>
            <rFont val="Tahoma"/>
            <family val="2"/>
          </rPr>
          <t xml:space="preserve"> Esta calificación viene de la pestaña "Proyecto"
</t>
        </r>
      </text>
    </comment>
    <comment ref="F35" authorId="0" shapeId="0" xr:uid="{E3DB14D3-D5F5-F142-AE78-5AE6E8C01649}">
      <text>
        <r>
          <rPr>
            <b/>
            <sz val="10"/>
            <color rgb="FF000000"/>
            <rFont val="Tahoma"/>
            <family val="2"/>
          </rPr>
          <t>Microsoft Office User:</t>
        </r>
        <r>
          <rPr>
            <sz val="10"/>
            <color rgb="FF000000"/>
            <rFont val="Tahoma"/>
            <family val="2"/>
          </rPr>
          <t xml:space="preserve">
</t>
        </r>
        <r>
          <rPr>
            <sz val="10"/>
            <color rgb="FF000000"/>
            <rFont val="Tahoma"/>
            <family val="2"/>
          </rPr>
          <t xml:space="preserve">Estas calificaciones vienen de la pestaña "Evalua Marco Logico"
</t>
        </r>
      </text>
    </comment>
    <comment ref="F45" authorId="0" shapeId="0" xr:uid="{15548665-75CA-7B4A-AF57-C0907BCA8A1B}">
      <text>
        <r>
          <rPr>
            <b/>
            <sz val="10"/>
            <color rgb="FF000000"/>
            <rFont val="Tahoma"/>
            <family val="2"/>
          </rPr>
          <t>Microsoft Office User:</t>
        </r>
        <r>
          <rPr>
            <sz val="10"/>
            <color rgb="FF000000"/>
            <rFont val="Tahoma"/>
            <family val="2"/>
          </rPr>
          <t xml:space="preserve">
</t>
        </r>
        <r>
          <rPr>
            <sz val="10"/>
            <color rgb="FF000000"/>
            <rFont val="Tahoma"/>
            <family val="2"/>
          </rPr>
          <t xml:space="preserve">Esta Calificación viene de la pestaña "proyecto"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N7" authorId="0" shapeId="0" xr:uid="{789D4BAA-98F4-854B-802E-9B401D76D4E9}">
      <text>
        <r>
          <rPr>
            <b/>
            <sz val="10"/>
            <color rgb="FF000000"/>
            <rFont val="Tahoma"/>
            <family val="2"/>
          </rPr>
          <t>Microsoft Office User:</t>
        </r>
        <r>
          <rPr>
            <sz val="10"/>
            <color rgb="FF000000"/>
            <rFont val="Tahoma"/>
            <family val="2"/>
          </rPr>
          <t xml:space="preserve">
</t>
        </r>
        <r>
          <rPr>
            <sz val="10"/>
            <color rgb="FF000000"/>
            <rFont val="Calibri"/>
            <family val="2"/>
          </rPr>
          <t>Riesgo =0 a 1</t>
        </r>
        <r>
          <rPr>
            <sz val="4"/>
            <color rgb="FF000000"/>
            <rFont val="Calibri"/>
            <family val="2"/>
          </rPr>
          <t xml:space="preserve">
</t>
        </r>
        <r>
          <rPr>
            <sz val="10"/>
            <color rgb="FF000000"/>
            <rFont val="Calibri"/>
            <family val="2"/>
          </rPr>
          <t>Básico = 1.1 a 2</t>
        </r>
        <r>
          <rPr>
            <sz val="4"/>
            <color rgb="FF000000"/>
            <rFont val="Calibri"/>
            <family val="2"/>
          </rPr>
          <t xml:space="preserve">
</t>
        </r>
        <r>
          <rPr>
            <sz val="10"/>
            <color rgb="FF000000"/>
            <rFont val="Calibri"/>
            <family val="2"/>
          </rPr>
          <t>Suficiente = 2.1 a 3</t>
        </r>
        <r>
          <rPr>
            <sz val="4"/>
            <color rgb="FF000000"/>
            <rFont val="Calibri"/>
            <family val="2"/>
          </rPr>
          <t xml:space="preserve">
</t>
        </r>
        <r>
          <rPr>
            <sz val="10"/>
            <color rgb="FF000000"/>
            <rFont val="Calibri"/>
            <family val="2"/>
          </rPr>
          <t>Desarrollado=3.1 a 4</t>
        </r>
        <r>
          <rPr>
            <sz val="4"/>
            <color rgb="FF000000"/>
            <rFont val="Calibri"/>
            <family val="2"/>
          </rPr>
          <t xml:space="preserve">
</t>
        </r>
      </text>
    </comment>
    <comment ref="Q7" authorId="0" shapeId="0" xr:uid="{48F27789-5283-4B43-B675-7832356FE5D7}">
      <text>
        <r>
          <rPr>
            <b/>
            <sz val="10"/>
            <color rgb="FF000000"/>
            <rFont val="Tahoma"/>
            <family val="2"/>
          </rPr>
          <t>Microsoft Office User:</t>
        </r>
        <r>
          <rPr>
            <sz val="10"/>
            <color rgb="FF000000"/>
            <rFont val="Tahoma"/>
            <family val="2"/>
          </rPr>
          <t xml:space="preserve">
</t>
        </r>
        <r>
          <rPr>
            <sz val="10"/>
            <color rgb="FF000000"/>
            <rFont val="Tahoma"/>
            <family val="2"/>
          </rPr>
          <t xml:space="preserve">Aprobado para visita= de 1.5 a 4
</t>
        </r>
      </text>
    </comment>
  </commentList>
</comments>
</file>

<file path=xl/sharedStrings.xml><?xml version="1.0" encoding="utf-8"?>
<sst xmlns="http://schemas.openxmlformats.org/spreadsheetml/2006/main" count="1089" uniqueCount="801">
  <si>
    <t xml:space="preserve">Fundación Dibujando un Mañana, A.C. </t>
  </si>
  <si>
    <t>Formato de aplicación de proyectos</t>
  </si>
  <si>
    <t xml:space="preserve">Contenido del formato: </t>
  </si>
  <si>
    <t>Para la presentación de Proyectos a Fundación Dibujando un Mañana (FDUM), 
se deberá utilizar este formato aplicación, el cual consta de 6 pestañas:</t>
  </si>
  <si>
    <t>1…</t>
  </si>
  <si>
    <t>Capacidad Instalada</t>
  </si>
  <si>
    <t>Análisis de la capacidad instalada de la organización. Este análisis se complementa con la información de su registro  en ConectadOSC, documentos complementarios, así como una entrevista presencial.</t>
  </si>
  <si>
    <t>2…</t>
  </si>
  <si>
    <t>Proyecto</t>
  </si>
  <si>
    <t>Presentación narrativa y por componentes del proyecto presentado.</t>
  </si>
  <si>
    <t>3…</t>
  </si>
  <si>
    <t>Marco lógico (ML)</t>
  </si>
  <si>
    <t>Una Matriz de Marco Lógico que describe los objetivos de su proyecto. El llenado completo del Marco Lógico es indispensable para su evaluación.</t>
  </si>
  <si>
    <t>4…</t>
  </si>
  <si>
    <t>Presupuesto</t>
  </si>
  <si>
    <t>El ejercicio presupuestal del proyecto, así como los fondos solicitados a FDUM y su co-inversión</t>
  </si>
  <si>
    <t>5…</t>
  </si>
  <si>
    <t>Narrativa de Presupuesto</t>
  </si>
  <si>
    <t xml:space="preserve">Una descripción narrativa que justifique el presupuesto solicitado. </t>
  </si>
  <si>
    <t>6…</t>
  </si>
  <si>
    <t xml:space="preserve">Tipo de Financiamiento: </t>
  </si>
  <si>
    <t>El tipo de financiamiento se define en función al uso que su OSC le quiere dar al recurso solicitado. Este puede ser uno o dos tipos de financiamiento para un proyecto.</t>
  </si>
  <si>
    <t>Instrucciones:</t>
  </si>
  <si>
    <t>1. Responde las preguntas en el rango máximo de palabras solicitadas.</t>
  </si>
  <si>
    <t xml:space="preserve">2. Responde las preguntas apegadas a la realidad de tu OSC y de tu proyecto. Toda la información aquí presentada será verificable durante una entrevista. </t>
  </si>
  <si>
    <r>
      <rPr>
        <sz val="12"/>
        <color rgb="FF000000"/>
        <rFont val="Century Gothic"/>
        <family val="1"/>
      </rPr>
      <t xml:space="preserve">3. En los cuadros de documentación </t>
    </r>
    <r>
      <rPr>
        <b/>
        <sz val="12"/>
        <color rgb="FFD3352F"/>
        <rFont val="Century Gothic"/>
        <family val="1"/>
      </rPr>
      <t>(texto en rojo)</t>
    </r>
    <r>
      <rPr>
        <sz val="12"/>
        <color rgb="FF000000"/>
        <rFont val="Century Gothic"/>
        <family val="1"/>
      </rPr>
      <t>, ingresa el nombre del archivo adjuntado para su verificación durante la revisión de FDUM.</t>
    </r>
  </si>
  <si>
    <r>
      <rPr>
        <sz val="12"/>
        <color rgb="FF000000"/>
        <rFont val="Century Gothic"/>
        <family val="1"/>
      </rPr>
      <t xml:space="preserve">4. En caso de requerirlo, puedes hacer uso de los formatos sugeridos en su Kit de Aplicación desde nuestra página web, en el apartado de </t>
    </r>
    <r>
      <rPr>
        <b/>
        <sz val="12"/>
        <color rgb="FF000000"/>
        <rFont val="Century Gothic"/>
        <family val="1"/>
      </rPr>
      <t>"Guías y materiales de consulta"</t>
    </r>
    <r>
      <rPr>
        <sz val="12"/>
        <color rgb="FF000000"/>
        <rFont val="Century Gothic"/>
        <family val="1"/>
      </rPr>
      <t>:</t>
    </r>
    <r>
      <rPr>
        <b/>
        <i/>
        <sz val="12"/>
        <color rgb="FF000000"/>
        <rFont val="Century Gothic"/>
        <family val="1"/>
      </rPr>
      <t xml:space="preserve"> https://www.dibujando.org.mx/OSC/</t>
    </r>
  </si>
  <si>
    <r>
      <t>En el área de</t>
    </r>
    <r>
      <rPr>
        <b/>
        <sz val="12"/>
        <color theme="1"/>
        <rFont val="Century Gothic"/>
        <family val="1"/>
      </rPr>
      <t xml:space="preserve"> Inversión Social</t>
    </r>
    <r>
      <rPr>
        <b/>
        <sz val="12"/>
        <color rgb="FF201F1E"/>
        <rFont val="Century Gothic"/>
        <family val="1"/>
      </rPr>
      <t> </t>
    </r>
    <r>
      <rPr>
        <sz val="12"/>
        <color rgb="FF201F1E"/>
        <rFont val="Century Gothic"/>
        <family val="1"/>
      </rPr>
      <t xml:space="preserve">estamos comprometidos brindarles a todas las OSC </t>
    </r>
    <r>
      <rPr>
        <b/>
        <sz val="12"/>
        <color rgb="FF201F1E"/>
        <rFont val="Century Gothic"/>
        <family val="1"/>
      </rPr>
      <t>asesoría y orientación</t>
    </r>
    <r>
      <rPr>
        <sz val="12"/>
        <color rgb="FF201F1E"/>
        <rFont val="Century Gothic"/>
        <family val="1"/>
      </rPr>
      <t xml:space="preserve"> para participar en las convocatorias. 
</t>
    </r>
    <r>
      <rPr>
        <sz val="12"/>
        <color theme="1"/>
        <rFont val="Century Gothic"/>
        <family val="1"/>
      </rPr>
      <t xml:space="preserve">Por lo que te pedimos contactar al Gerente menconado en las bases de la convocatoria, ya sea por correo o mensaje: </t>
    </r>
  </si>
  <si>
    <t>NOMBRE</t>
  </si>
  <si>
    <t>NÚMERO CELULAR</t>
  </si>
  <si>
    <t>CORREO</t>
  </si>
  <si>
    <t>BRAULIO PEGUEROS</t>
  </si>
  <si>
    <t>(+52) 55 1333 4061</t>
  </si>
  <si>
    <t>Inversionsocial5@dibujando.org.mx</t>
  </si>
  <si>
    <t>LOURDES HERNÁNDEZ</t>
  </si>
  <si>
    <t>(+52) 55 4552 5177</t>
  </si>
  <si>
    <t>Inversionsocial2@dibujando.org.mx</t>
  </si>
  <si>
    <t>GABRIELA MENDOZA</t>
  </si>
  <si>
    <t>(+52) 56 1096 6157</t>
  </si>
  <si>
    <t>inversionsocial4@dibujando.org.mx</t>
  </si>
  <si>
    <t>LIZETTE MARTÍNEZ</t>
  </si>
  <si>
    <t>(+52) 55 3989 3667</t>
  </si>
  <si>
    <t>inversionsocial3@dibujando.org.mx</t>
  </si>
  <si>
    <t>LUCÍA TOCA</t>
  </si>
  <si>
    <t>(+52) 81 8029 3970</t>
  </si>
  <si>
    <t>gdi.mty@dibujando.org.mx</t>
  </si>
  <si>
    <t>HÉCTOR GÓMEZ</t>
  </si>
  <si>
    <t>(+52) 55 3136 6571</t>
  </si>
  <si>
    <t>dis@dibujando.org.mx</t>
  </si>
  <si>
    <t>Aviso de privacidad: https://www.dibujando.org.mx/wp-content/uploads/2015/12/Aviso-de-Privacidad-Candidatos-Final-Pa%CC%81gina-Web.pdf</t>
  </si>
  <si>
    <t>#JuntosCambiamosVidas</t>
  </si>
  <si>
    <t>Datos generales</t>
  </si>
  <si>
    <t xml:space="preserve"> Nombre de la organización:</t>
  </si>
  <si>
    <t>Escribe aquí…</t>
  </si>
  <si>
    <t>Selecciona de las listas desplegables</t>
  </si>
  <si>
    <t xml:space="preserve">  Tipo de organización: </t>
  </si>
  <si>
    <t xml:space="preserve">  País </t>
  </si>
  <si>
    <t>México</t>
  </si>
  <si>
    <t xml:space="preserve">  Estado: </t>
  </si>
  <si>
    <t>Capacidades Institucionales</t>
  </si>
  <si>
    <r>
      <rPr>
        <sz val="12"/>
        <color rgb="FF000000"/>
        <rFont val="Century Gothic"/>
        <family val="1"/>
      </rPr>
      <t xml:space="preserve">Esta sección describe </t>
    </r>
    <r>
      <rPr>
        <b/>
        <sz val="12"/>
        <color rgb="FF000000"/>
        <rFont val="Century Gothic"/>
        <family val="1"/>
      </rPr>
      <t>cómo se sustenta el proyecto, su pertinencia y base metodológica;</t>
    </r>
    <r>
      <rPr>
        <sz val="12"/>
        <color rgb="FF000000"/>
        <rFont val="Century Gothic"/>
        <family val="1"/>
      </rPr>
      <t xml:space="preserve"> es decir, describe como el proyecto forma parte de una </t>
    </r>
    <r>
      <rPr>
        <b/>
        <sz val="12"/>
        <color rgb="FF000000"/>
        <rFont val="Century Gothic"/>
        <family val="1"/>
      </rPr>
      <t>estrategia de la organización</t>
    </r>
    <r>
      <rPr>
        <sz val="12"/>
        <color rgb="FF000000"/>
        <rFont val="Century Gothic"/>
        <family val="1"/>
      </rPr>
      <t xml:space="preserve"> para contribuir o resolver un problema. </t>
    </r>
  </si>
  <si>
    <r>
      <rPr>
        <b/>
        <sz val="14"/>
        <color rgb="FFD3352F"/>
        <rFont val="Palatino"/>
        <family val="1"/>
      </rPr>
      <t xml:space="preserve">Instrucciones: </t>
    </r>
    <r>
      <rPr>
        <sz val="14"/>
        <color rgb="FF000000"/>
        <rFont val="Century Gothic"/>
        <family val="1"/>
      </rPr>
      <t xml:space="preserve">selecciona del </t>
    </r>
    <r>
      <rPr>
        <b/>
        <sz val="14"/>
        <color rgb="FF000000"/>
        <rFont val="Century Gothic"/>
        <family val="1"/>
      </rPr>
      <t xml:space="preserve">1 al 4 </t>
    </r>
    <r>
      <rPr>
        <sz val="14"/>
        <color rgb="FF000000"/>
        <rFont val="Century Gothic"/>
        <family val="1"/>
      </rPr>
      <t xml:space="preserve">la opción que </t>
    </r>
    <r>
      <rPr>
        <b/>
        <sz val="14"/>
        <color rgb="FF000000"/>
        <rFont val="Century Gothic"/>
        <family val="1"/>
      </rPr>
      <t>mejor describa</t>
    </r>
    <r>
      <rPr>
        <sz val="14"/>
        <color rgb="FF000000"/>
        <rFont val="Century Gothic"/>
        <family val="1"/>
      </rPr>
      <t xml:space="preserve"> la situación actual de tu o</t>
    </r>
    <r>
      <rPr>
        <b/>
        <i/>
        <sz val="14"/>
        <color rgb="FF000000"/>
        <rFont val="Century Gothic"/>
        <family val="1"/>
      </rPr>
      <t xml:space="preserve">rganización.  
</t>
    </r>
    <r>
      <rPr>
        <i/>
        <sz val="14"/>
        <color rgb="FF000000"/>
        <rFont val="Palatino"/>
        <family val="1"/>
      </rPr>
      <t xml:space="preserve">Sus respuestas </t>
    </r>
    <r>
      <rPr>
        <b/>
        <i/>
        <sz val="14"/>
        <color rgb="FF000000"/>
        <rFont val="Palatino"/>
        <family val="1"/>
      </rPr>
      <t xml:space="preserve">honestas </t>
    </r>
    <r>
      <rPr>
        <i/>
        <sz val="14"/>
        <color rgb="FF000000"/>
        <rFont val="Palatino"/>
        <family val="1"/>
      </rPr>
      <t xml:space="preserve">nos ayudan a entender mejor sus necesidades y </t>
    </r>
    <r>
      <rPr>
        <b/>
        <i/>
        <sz val="14"/>
        <color rgb="FF000000"/>
        <rFont val="Palatino"/>
        <family val="1"/>
      </rPr>
      <t xml:space="preserve">no son determinantes </t>
    </r>
    <r>
      <rPr>
        <i/>
        <sz val="14"/>
        <color rgb="FF000000"/>
        <rFont val="Palatino"/>
        <family val="1"/>
      </rPr>
      <t>para autorizar la inversión para su proyecto.</t>
    </r>
  </si>
  <si>
    <t>1. Teoría de Cambio (TdC)</t>
  </si>
  <si>
    <t>OSC</t>
  </si>
  <si>
    <t>FDUM</t>
  </si>
  <si>
    <t>Califique de 1 a 4</t>
  </si>
  <si>
    <r>
      <rPr>
        <sz val="10"/>
        <color rgb="FF000000"/>
        <rFont val="Century Gothic"/>
        <family val="1"/>
      </rPr>
      <t xml:space="preserve">Mi organización </t>
    </r>
    <r>
      <rPr>
        <b/>
        <sz val="10"/>
        <color rgb="FF000000"/>
        <rFont val="Century Gothic"/>
        <family val="1"/>
      </rPr>
      <t xml:space="preserve">no tiene claro cuál es su teoría de cambio </t>
    </r>
    <r>
      <rPr>
        <sz val="10"/>
        <color rgb="FF000000"/>
        <rFont val="Century Gothic"/>
        <family val="1"/>
      </rPr>
      <t>o cómo elaborarla</t>
    </r>
  </si>
  <si>
    <r>
      <rPr>
        <sz val="10"/>
        <color rgb="FF000000"/>
        <rFont val="Century Gothic"/>
        <family val="1"/>
      </rPr>
      <t>Mi organización tiene una t</t>
    </r>
    <r>
      <rPr>
        <b/>
        <sz val="10"/>
        <color rgb="FF000000"/>
        <rFont val="Century Gothic"/>
        <family val="1"/>
      </rPr>
      <t>eoría de cambio general</t>
    </r>
    <r>
      <rPr>
        <sz val="10"/>
        <color rgb="FF000000"/>
        <rFont val="Century Gothic"/>
        <family val="1"/>
      </rPr>
      <t xml:space="preserve"> pero no está documentada o está en proceso de desarrollo </t>
    </r>
  </si>
  <si>
    <r>
      <rPr>
        <sz val="10"/>
        <color rgb="FF000000"/>
        <rFont val="Century Gothic"/>
        <family val="1"/>
      </rPr>
      <t xml:space="preserve">Mi organización tiene una </t>
    </r>
    <r>
      <rPr>
        <b/>
        <sz val="10"/>
        <color rgb="FF000000"/>
        <rFont val="Century Gothic"/>
        <family val="1"/>
      </rPr>
      <t xml:space="preserve">teoría de cambio general </t>
    </r>
    <r>
      <rPr>
        <sz val="10"/>
        <color rgb="FF000000"/>
        <rFont val="Century Gothic"/>
        <family val="1"/>
      </rPr>
      <t xml:space="preserve">realizada internamente y </t>
    </r>
    <r>
      <rPr>
        <b/>
        <sz val="10"/>
        <color rgb="FF000000"/>
        <rFont val="Century Gothic"/>
        <family val="1"/>
      </rPr>
      <t>documentada</t>
    </r>
  </si>
  <si>
    <r>
      <rPr>
        <sz val="10"/>
        <color rgb="FF000000"/>
        <rFont val="Century Gothic"/>
        <family val="1"/>
      </rPr>
      <t xml:space="preserve">Sí se cuenta con </t>
    </r>
    <r>
      <rPr>
        <b/>
        <sz val="10"/>
        <color rgb="FF000000"/>
        <rFont val="Century Gothic"/>
        <family val="1"/>
      </rPr>
      <t>TdC a nivel: organizacional, programática y del proyecto.</t>
    </r>
    <r>
      <rPr>
        <sz val="10"/>
        <color rgb="FF000000"/>
        <rFont val="Century Gothic"/>
        <family val="1"/>
      </rPr>
      <t xml:space="preserve"> Realizadas de forma participativa y están documentadas</t>
    </r>
  </si>
  <si>
    <t xml:space="preserve"> Describe en un párrafo la Teoría de Cambio (TdC) Organizacional
(Máximo 100 palabras)
</t>
  </si>
  <si>
    <r>
      <rPr>
        <b/>
        <sz val="8"/>
        <color rgb="FFFF0000"/>
        <rFont val="Century Gothic"/>
        <family val="1"/>
      </rPr>
      <t xml:space="preserve">Si contestó 3 o 4: 
</t>
    </r>
    <r>
      <rPr>
        <sz val="8"/>
        <color rgb="FFFF0000"/>
        <rFont val="Century Gothic"/>
        <family val="1"/>
      </rPr>
      <t xml:space="preserve">Cargue en la Plataforma ConectadOSC la </t>
    </r>
    <r>
      <rPr>
        <b/>
        <sz val="8"/>
        <color rgb="FFFF0000"/>
        <rFont val="Century Gothic"/>
        <family val="1"/>
      </rPr>
      <t>Teoría del Cambio</t>
    </r>
    <r>
      <rPr>
        <sz val="8"/>
        <color rgb="FFFF0000"/>
        <rFont val="Century Gothic"/>
        <family val="1"/>
      </rPr>
      <t xml:space="preserve"> en PDF </t>
    </r>
  </si>
  <si>
    <t>2. Alineación Estratégica</t>
  </si>
  <si>
    <r>
      <rPr>
        <sz val="10"/>
        <color rgb="FF000000"/>
        <rFont val="Century Gothic"/>
        <family val="1"/>
      </rPr>
      <t xml:space="preserve">Los proyectos que realiza mi organización </t>
    </r>
    <r>
      <rPr>
        <b/>
        <sz val="10"/>
        <color rgb="FF000000"/>
        <rFont val="Century Gothic"/>
        <family val="1"/>
      </rPr>
      <t>no se derivan de programas en común</t>
    </r>
  </si>
  <si>
    <r>
      <rPr>
        <sz val="10"/>
        <color rgb="FF000000"/>
        <rFont val="Century Gothic"/>
        <family val="1"/>
      </rPr>
      <t xml:space="preserve">Los proyectos están alineados a </t>
    </r>
    <r>
      <rPr>
        <b/>
        <sz val="10"/>
        <color rgb="FF000000"/>
        <rFont val="Century Gothic"/>
        <family val="1"/>
      </rPr>
      <t>un programa específico.</t>
    </r>
    <r>
      <rPr>
        <sz val="10"/>
        <color rgb="FF000000"/>
        <rFont val="Century Gothic"/>
        <family val="1"/>
      </rPr>
      <t xml:space="preserve"> Otros son realizados oportunamente con base en las convocatorias.</t>
    </r>
  </si>
  <si>
    <r>
      <rPr>
        <sz val="10"/>
        <color rgb="FF000000"/>
        <rFont val="Century Gothic"/>
        <family val="1"/>
      </rPr>
      <t xml:space="preserve">Todos los proyectos de mi organización están </t>
    </r>
    <r>
      <rPr>
        <b/>
        <sz val="10"/>
        <color rgb="FF000000"/>
        <rFont val="Century Gothic"/>
        <family val="1"/>
      </rPr>
      <t xml:space="preserve">alineados a un programa </t>
    </r>
    <r>
      <rPr>
        <sz val="10"/>
        <color rgb="FF000000"/>
        <rFont val="Century Gothic"/>
        <family val="1"/>
      </rPr>
      <t>que se desprende de la Teoría de Cambio con indicadores específicos.</t>
    </r>
  </si>
  <si>
    <r>
      <rPr>
        <sz val="10"/>
        <color rgb="FF000000"/>
        <rFont val="Century Gothic"/>
        <family val="1"/>
      </rPr>
      <t>La</t>
    </r>
    <r>
      <rPr>
        <b/>
        <sz val="10"/>
        <color rgb="FF000000"/>
        <rFont val="Century Gothic"/>
        <family val="1"/>
      </rPr>
      <t xml:space="preserve"> TdC </t>
    </r>
    <r>
      <rPr>
        <sz val="10"/>
        <color rgb="FF000000"/>
        <rFont val="Century Gothic"/>
        <family val="1"/>
      </rPr>
      <t xml:space="preserve">y el </t>
    </r>
    <r>
      <rPr>
        <b/>
        <sz val="10"/>
        <color rgb="FF000000"/>
        <rFont val="Century Gothic"/>
        <family val="1"/>
      </rPr>
      <t xml:space="preserve">Plan Estratégico </t>
    </r>
    <r>
      <rPr>
        <sz val="10"/>
        <color rgb="FF000000"/>
        <rFont val="Century Gothic"/>
        <family val="1"/>
      </rPr>
      <t xml:space="preserve">de mi organización estan alineados a la Estategia Nacional/ Internacional de </t>
    </r>
    <r>
      <rPr>
        <b/>
        <sz val="10"/>
        <color rgb="FF000000"/>
        <rFont val="Century Gothic"/>
        <family val="1"/>
      </rPr>
      <t>Derechos de las NNAyJ</t>
    </r>
  </si>
  <si>
    <t xml:space="preserve">Describe cómo la TdC está alineada al Plan Estratégico Organizacional:
(Máximo 200 palabras)
</t>
  </si>
  <si>
    <r>
      <rPr>
        <b/>
        <sz val="8"/>
        <color rgb="FFFF0000"/>
        <rFont val="Century Gothic"/>
        <family val="1"/>
      </rPr>
      <t xml:space="preserve">Si contestó 3 o 4: 
</t>
    </r>
    <r>
      <rPr>
        <sz val="8"/>
        <color rgb="FFFF0000"/>
        <rFont val="Century Gothic"/>
        <family val="1"/>
      </rPr>
      <t xml:space="preserve">Cargue en la Plataforma ConectadOSC el </t>
    </r>
    <r>
      <rPr>
        <b/>
        <sz val="8"/>
        <color rgb="FFFF0000"/>
        <rFont val="Century Gothic"/>
        <family val="1"/>
      </rPr>
      <t>Plan Estratégico Organizacional</t>
    </r>
    <r>
      <rPr>
        <sz val="8"/>
        <color rgb="FFFF0000"/>
        <rFont val="Century Gothic"/>
        <family val="1"/>
      </rPr>
      <t xml:space="preserve"> en PDF </t>
    </r>
  </si>
  <si>
    <t>3. Sustento Metodológico</t>
  </si>
  <si>
    <r>
      <rPr>
        <sz val="10"/>
        <color rgb="FF000000"/>
        <rFont val="Century Gothic"/>
        <family val="1"/>
      </rPr>
      <t xml:space="preserve">MI organización </t>
    </r>
    <r>
      <rPr>
        <b/>
        <sz val="10"/>
        <color rgb="FF000000"/>
        <rFont val="Century Gothic"/>
        <family val="1"/>
      </rPr>
      <t>no cuenta con un modelo de intervención propio</t>
    </r>
    <r>
      <rPr>
        <sz val="10"/>
        <color rgb="FF000000"/>
        <rFont val="Century Gothic"/>
        <family val="1"/>
      </rPr>
      <t xml:space="preserve"> ni parte del conocimiento de alguna experiencia similar a su intervención</t>
    </r>
  </si>
  <si>
    <r>
      <rPr>
        <sz val="10"/>
        <color rgb="FF000000"/>
        <rFont val="Century Gothic"/>
        <family val="1"/>
      </rPr>
      <t xml:space="preserve">Mi organización desarrolla proyectos a partir de </t>
    </r>
    <r>
      <rPr>
        <b/>
        <sz val="10"/>
        <color rgb="FF000000"/>
        <rFont val="Century Gothic"/>
        <family val="1"/>
      </rPr>
      <t xml:space="preserve">experiencias previas </t>
    </r>
    <r>
      <rPr>
        <sz val="10"/>
        <color rgb="FF000000"/>
        <rFont val="Century Gothic"/>
        <family val="1"/>
      </rPr>
      <t xml:space="preserve">(internas o externas) pero </t>
    </r>
    <r>
      <rPr>
        <b/>
        <sz val="10"/>
        <color rgb="FF000000"/>
        <rFont val="Century Gothic"/>
        <family val="1"/>
      </rPr>
      <t xml:space="preserve">no tiene documentada </t>
    </r>
    <r>
      <rPr>
        <sz val="10"/>
        <color rgb="FF000000"/>
        <rFont val="Century Gothic"/>
        <family val="1"/>
      </rPr>
      <t xml:space="preserve">su metodología de intervención </t>
    </r>
  </si>
  <si>
    <r>
      <rPr>
        <sz val="10"/>
        <color rgb="FF000000"/>
        <rFont val="Century Gothic"/>
        <family val="1"/>
      </rPr>
      <t xml:space="preserve"> Mi organización cuenta con una </t>
    </r>
    <r>
      <rPr>
        <b/>
        <sz val="10"/>
        <color rgb="FF000000"/>
        <rFont val="Century Gothic"/>
        <family val="1"/>
      </rPr>
      <t xml:space="preserve">metodología  de intervención documentada avalada </t>
    </r>
    <r>
      <rPr>
        <sz val="10"/>
        <color rgb="FF000000"/>
        <rFont val="Century Gothic"/>
        <family val="1"/>
      </rPr>
      <t>con sustento teórico y experiencias previas</t>
    </r>
  </si>
  <si>
    <r>
      <rPr>
        <sz val="10"/>
        <color rgb="FF000000"/>
        <rFont val="Century Gothic"/>
        <family val="1"/>
      </rPr>
      <t xml:space="preserve">Mi organización cuenta con una </t>
    </r>
    <r>
      <rPr>
        <b/>
        <sz val="10"/>
        <color rgb="FF000000"/>
        <rFont val="Century Gothic"/>
        <family val="1"/>
      </rPr>
      <t xml:space="preserve">metodología de un modelo replicable </t>
    </r>
    <r>
      <rPr>
        <sz val="10"/>
        <color rgb="FF000000"/>
        <rFont val="Century Gothic"/>
        <family val="1"/>
      </rPr>
      <t>(evaluado) y ya trabaja con</t>
    </r>
    <r>
      <rPr>
        <b/>
        <sz val="10"/>
        <color rgb="FF000000"/>
        <rFont val="Century Gothic"/>
        <family val="1"/>
      </rPr>
      <t xml:space="preserve"> GpRD y EbDH</t>
    </r>
  </si>
  <si>
    <t xml:space="preserve">Describe el Modelo de Intervención:
(Máximo 200 palabras) 
</t>
  </si>
  <si>
    <r>
      <rPr>
        <sz val="9"/>
        <color rgb="FFFF0000"/>
        <rFont val="Century Gothic"/>
        <family val="1"/>
      </rPr>
      <t xml:space="preserve">Cargue en la Plataforma ConectadOSC el </t>
    </r>
    <r>
      <rPr>
        <b/>
        <sz val="9"/>
        <color rgb="FFFF0000"/>
        <rFont val="Century Gothic"/>
        <family val="1"/>
      </rPr>
      <t>Modelo de Intervención</t>
    </r>
    <r>
      <rPr>
        <sz val="9"/>
        <color rgb="FFFF0000"/>
        <rFont val="Century Gothic"/>
        <family val="1"/>
      </rPr>
      <t xml:space="preserve"> de su organización en PDF  </t>
    </r>
  </si>
  <si>
    <t>Nombre de los Programas:</t>
  </si>
  <si>
    <t>Principales actividades:</t>
  </si>
  <si>
    <t xml:space="preserve">4. Monitoreo y Evaluación </t>
  </si>
  <si>
    <r>
      <rPr>
        <sz val="10"/>
        <color rgb="FF000000"/>
        <rFont val="Century Gothic"/>
        <family val="1"/>
      </rPr>
      <t xml:space="preserve">Mi organización </t>
    </r>
    <r>
      <rPr>
        <b/>
        <sz val="10"/>
        <color rgb="FF000000"/>
        <rFont val="Century Gothic"/>
        <family val="1"/>
      </rPr>
      <t>no monitorea sus meta</t>
    </r>
    <r>
      <rPr>
        <sz val="10"/>
        <color rgb="FF000000"/>
        <rFont val="Century Gothic"/>
        <family val="1"/>
      </rPr>
      <t>s a nivel organizacional</t>
    </r>
  </si>
  <si>
    <r>
      <rPr>
        <sz val="10"/>
        <color rgb="FF000000"/>
        <rFont val="Century Gothic"/>
        <family val="1"/>
      </rPr>
      <t xml:space="preserve">Mi organización </t>
    </r>
    <r>
      <rPr>
        <b/>
        <sz val="10"/>
        <color rgb="FF000000"/>
        <rFont val="Century Gothic"/>
        <family val="1"/>
      </rPr>
      <t>monitorea algunas metas</t>
    </r>
    <r>
      <rPr>
        <sz val="10"/>
        <color rgb="FF000000"/>
        <rFont val="Century Gothic"/>
        <family val="1"/>
      </rPr>
      <t xml:space="preserve"> a nivel organizacional</t>
    </r>
  </si>
  <si>
    <r>
      <rPr>
        <sz val="10"/>
        <color rgb="FF000000"/>
        <rFont val="Century Gothic"/>
        <family val="1"/>
      </rPr>
      <t xml:space="preserve">Mi organización </t>
    </r>
    <r>
      <rPr>
        <b/>
        <sz val="10"/>
        <color rgb="FF000000"/>
        <rFont val="Century Gothic"/>
        <family val="1"/>
      </rPr>
      <t>monitorea metas a nivel organizacional,</t>
    </r>
    <r>
      <rPr>
        <sz val="10"/>
        <color rgb="FF000000"/>
        <rFont val="Century Gothic"/>
        <family val="1"/>
      </rPr>
      <t xml:space="preserve"> sin embargo </t>
    </r>
    <r>
      <rPr>
        <b/>
        <sz val="10"/>
        <color rgb="FF000000"/>
        <rFont val="Century Gothic"/>
        <family val="1"/>
      </rPr>
      <t>no tienen documentadas</t>
    </r>
    <r>
      <rPr>
        <sz val="10"/>
        <color rgb="FF000000"/>
        <rFont val="Century Gothic"/>
        <family val="1"/>
      </rPr>
      <t xml:space="preserve"> las politicas de Monitoreo y Evaluación</t>
    </r>
  </si>
  <si>
    <r>
      <rPr>
        <sz val="10"/>
        <color rgb="FF000000"/>
        <rFont val="Century Gothic"/>
        <family val="1"/>
      </rPr>
      <t>Mi organización tiene</t>
    </r>
    <r>
      <rPr>
        <b/>
        <sz val="10"/>
        <color rgb="FF000000"/>
        <rFont val="Century Gothic"/>
        <family val="1"/>
      </rPr>
      <t xml:space="preserve"> políticas y procedimientos</t>
    </r>
    <r>
      <rPr>
        <sz val="10"/>
        <color rgb="FF000000"/>
        <rFont val="Century Gothic"/>
        <family val="1"/>
      </rPr>
      <t xml:space="preserve"> instalados en temas de </t>
    </r>
    <r>
      <rPr>
        <b/>
        <sz val="10"/>
        <color rgb="FF000000"/>
        <rFont val="Century Gothic"/>
        <family val="1"/>
      </rPr>
      <t>monitoreo y evaluación a nivel organizacional</t>
    </r>
  </si>
  <si>
    <t xml:space="preserve"> Describe ¿cómo realizas el monitoreo y evaluación de las metas organizacionales que parten de su estrategia? 
(Máximo 200 palabras) </t>
  </si>
  <si>
    <r>
      <rPr>
        <b/>
        <sz val="8"/>
        <color rgb="FFFF0000"/>
        <rFont val="Century Gothic"/>
        <family val="1"/>
      </rPr>
      <t xml:space="preserve">Si contestó 3 o 4: 
</t>
    </r>
    <r>
      <rPr>
        <sz val="8"/>
        <color rgb="FFFF0000"/>
        <rFont val="Century Gothic"/>
        <family val="1"/>
      </rPr>
      <t xml:space="preserve">Cargue en la Plataforma ConectadOSC el </t>
    </r>
    <r>
      <rPr>
        <b/>
        <sz val="8"/>
        <color rgb="FFFF0000"/>
        <rFont val="Century Gothic"/>
        <family val="1"/>
      </rPr>
      <t xml:space="preserve">Plan de Monitoreo y Evaluación Organizacional </t>
    </r>
    <r>
      <rPr>
        <sz val="8"/>
        <color rgb="FFFF0000"/>
        <rFont val="Century Gothic"/>
        <family val="1"/>
      </rPr>
      <t xml:space="preserve">en PDF </t>
    </r>
  </si>
  <si>
    <t>5. Finanzas</t>
  </si>
  <si>
    <r>
      <rPr>
        <sz val="10"/>
        <color rgb="FF000000"/>
        <rFont val="Century Gothic"/>
        <family val="1"/>
      </rPr>
      <t xml:space="preserve">Mi organización opera con los fondos recaudados en el año </t>
    </r>
    <r>
      <rPr>
        <b/>
        <sz val="10"/>
        <color rgb="FF000000"/>
        <rFont val="Century Gothic"/>
        <family val="1"/>
      </rPr>
      <t>sin planeación a futuro</t>
    </r>
  </si>
  <si>
    <r>
      <rPr>
        <sz val="10"/>
        <color rgb="FF000000"/>
        <rFont val="Century Gothic"/>
        <family val="1"/>
      </rPr>
      <t xml:space="preserve">Mi organización cuenta con un </t>
    </r>
    <r>
      <rPr>
        <b/>
        <sz val="10"/>
        <color rgb="FF000000"/>
        <rFont val="Century Gothic"/>
        <family val="1"/>
      </rPr>
      <t>presupuesto planeado,</t>
    </r>
    <r>
      <rPr>
        <sz val="10"/>
        <color rgb="FF000000"/>
        <rFont val="Century Gothic"/>
        <family val="1"/>
      </rPr>
      <t xml:space="preserve"> sin embargo, rara vez se ejecuta por falta de fondos</t>
    </r>
  </si>
  <si>
    <r>
      <rPr>
        <sz val="9"/>
        <color rgb="FF000000"/>
        <rFont val="Century Gothic"/>
        <family val="1"/>
      </rPr>
      <t xml:space="preserve"> Mi organización cuenta con un </t>
    </r>
    <r>
      <rPr>
        <b/>
        <sz val="9"/>
        <color rgb="FF000000"/>
        <rFont val="Century Gothic"/>
        <family val="1"/>
      </rPr>
      <t xml:space="preserve">presupuesto anual </t>
    </r>
    <r>
      <rPr>
        <sz val="9"/>
        <color rgb="FF000000"/>
        <rFont val="Century Gothic"/>
        <family val="1"/>
      </rPr>
      <t xml:space="preserve"> y realiza una revisión contra ejecución al menos trimestralmente, casi siempre se ejecuta lo planeado y </t>
    </r>
    <r>
      <rPr>
        <b/>
        <sz val="9"/>
        <color rgb="FF000000"/>
        <rFont val="Century Gothic"/>
        <family val="1"/>
      </rPr>
      <t>rinde cuentas ante el Órgano de Gobierno</t>
    </r>
  </si>
  <si>
    <r>
      <rPr>
        <sz val="9"/>
        <color rgb="FF000000"/>
        <rFont val="Century Gothic"/>
        <family val="1"/>
      </rPr>
      <t xml:space="preserve">Mi organización cuenta con  un </t>
    </r>
    <r>
      <rPr>
        <b/>
        <sz val="9"/>
        <color rgb="FF000000"/>
        <rFont val="Century Gothic"/>
        <family val="1"/>
      </rPr>
      <t>presupuesto anual general y  por línea estratégica,</t>
    </r>
    <r>
      <rPr>
        <sz val="9"/>
        <color rgb="FF000000"/>
        <rFont val="Century Gothic"/>
        <family val="1"/>
      </rPr>
      <t xml:space="preserve"> monitorea mensualmente la ejecución, rinde cuentas al  órgano de Gobierno y sociedad. Y  cuenta con reservas de al menos 1 año de operación </t>
    </r>
  </si>
  <si>
    <t xml:space="preserve">Describe las 3-4 principales etapas de la Planeación Presupuestal:
(Máximo 200 palabras)  
</t>
  </si>
  <si>
    <r>
      <rPr>
        <sz val="8"/>
        <color rgb="FFFF0000"/>
        <rFont val="Century Gothic"/>
        <family val="1"/>
      </rPr>
      <t xml:space="preserve">
</t>
    </r>
    <r>
      <rPr>
        <b/>
        <sz val="8"/>
        <color rgb="FFFF0000"/>
        <rFont val="Century Gothic"/>
        <family val="1"/>
      </rPr>
      <t xml:space="preserve">Si contesto 3 o 4: 
</t>
    </r>
    <r>
      <rPr>
        <sz val="8"/>
        <color rgb="FFFF0000"/>
        <rFont val="Century Gothic"/>
        <family val="1"/>
      </rPr>
      <t xml:space="preserve">Cargue en la Plataforma ConectadOSC su </t>
    </r>
    <r>
      <rPr>
        <b/>
        <sz val="8"/>
        <color rgb="FFFF0000"/>
        <rFont val="Century Gothic"/>
        <family val="1"/>
      </rPr>
      <t>Planeación presupuestal Vs Ejercicio del año anterior.</t>
    </r>
  </si>
  <si>
    <t xml:space="preserve">6. Gobernanza </t>
  </si>
  <si>
    <r>
      <rPr>
        <sz val="10"/>
        <color rgb="FF000000"/>
        <rFont val="Century Gothic"/>
        <family val="1"/>
      </rPr>
      <t xml:space="preserve">El órgano de Gobierno de mi organización funge además como </t>
    </r>
    <r>
      <rPr>
        <b/>
        <sz val="10"/>
        <color rgb="FF000000"/>
        <rFont val="Century Gothic"/>
        <family val="1"/>
      </rPr>
      <t>equipo operativo</t>
    </r>
    <r>
      <rPr>
        <sz val="10"/>
        <color rgb="FF000000"/>
        <rFont val="Century Gothic"/>
        <family val="1"/>
      </rPr>
      <t xml:space="preserve"> (el órgano de gobierno no es independiente) </t>
    </r>
  </si>
  <si>
    <r>
      <rPr>
        <sz val="10"/>
        <color rgb="FF000000"/>
        <rFont val="Century Gothic"/>
        <family val="1"/>
      </rPr>
      <t xml:space="preserve">En el órgano de gobierno de mi organización está incluido uno o más miembros del </t>
    </r>
    <r>
      <rPr>
        <b/>
        <sz val="10"/>
        <color rgb="FF000000"/>
        <rFont val="Century Gothic"/>
        <family val="1"/>
      </rPr>
      <t>equipo operativo</t>
    </r>
    <r>
      <rPr>
        <sz val="10"/>
        <color rgb="FF000000"/>
        <rFont val="Century Gothic"/>
        <family val="1"/>
      </rPr>
      <t xml:space="preserve"> y no tienen o se están </t>
    </r>
    <r>
      <rPr>
        <b/>
        <sz val="10"/>
        <color rgb="FF000000"/>
        <rFont val="Century Gothic"/>
        <family val="1"/>
      </rPr>
      <t>elaborando las políticas de Gobernanza</t>
    </r>
  </si>
  <si>
    <r>
      <rPr>
        <sz val="10"/>
        <color rgb="FF000000"/>
        <rFont val="Century Gothic"/>
        <family val="1"/>
      </rPr>
      <t xml:space="preserve">Mi organización cuenta con un </t>
    </r>
    <r>
      <rPr>
        <b/>
        <sz val="10"/>
        <color rgb="FF000000"/>
        <rFont val="Century Gothic"/>
        <family val="1"/>
      </rPr>
      <t xml:space="preserve">Órgano de Gobierno independiente </t>
    </r>
    <r>
      <rPr>
        <sz val="10"/>
        <color rgb="FF000000"/>
        <rFont val="Century Gothic"/>
        <family val="1"/>
      </rPr>
      <t xml:space="preserve">que participa en algunas decisiones estratégicas, sin embargo </t>
    </r>
    <r>
      <rPr>
        <b/>
        <sz val="10"/>
        <color rgb="FF000000"/>
        <rFont val="Century Gothic"/>
        <family val="1"/>
      </rPr>
      <t>no hay políticas ni procedimientos claros o en desarrollo</t>
    </r>
  </si>
  <si>
    <r>
      <rPr>
        <sz val="9"/>
        <color rgb="FF000000"/>
        <rFont val="Century Gothic"/>
        <family val="1"/>
      </rPr>
      <t xml:space="preserve">El </t>
    </r>
    <r>
      <rPr>
        <b/>
        <sz val="9"/>
        <color rgb="FF000000"/>
        <rFont val="Century Gothic"/>
        <family val="1"/>
      </rPr>
      <t>Órgano de Gobierno es independiente</t>
    </r>
    <r>
      <rPr>
        <sz val="9"/>
        <color rgb="FF000000"/>
        <rFont val="Century Gothic"/>
        <family val="1"/>
      </rPr>
      <t xml:space="preserve"> de la estructura operativa y participa activamente en la toma de decisiones estratégicas y  además se rige por las políticas y procedimientos internos ya establecidos</t>
    </r>
  </si>
  <si>
    <t xml:space="preserve">Describe brevemente ¿cómo está integrado el órgano de Gobierno de tu organización y qué politicas de operación se llevan a cabo (sesiones, toma de decisiones, rotación, etc)?  
(Máximo 200 palabras) </t>
  </si>
  <si>
    <r>
      <rPr>
        <b/>
        <sz val="8"/>
        <color rgb="FFFF0000"/>
        <rFont val="Century Gothic"/>
        <family val="1"/>
      </rPr>
      <t xml:space="preserve">Si contesto 3 o 4: 
</t>
    </r>
    <r>
      <rPr>
        <sz val="8"/>
        <color rgb="FFFF0000"/>
        <rFont val="Century Gothic"/>
        <family val="1"/>
      </rPr>
      <t xml:space="preserve">Cargue en la Plataforma ConectadOSC las </t>
    </r>
    <r>
      <rPr>
        <b/>
        <sz val="8"/>
        <color rgb="FFFF0000"/>
        <rFont val="Century Gothic"/>
        <family val="1"/>
      </rPr>
      <t>Política y Procedimientos de Gobernanza</t>
    </r>
    <r>
      <rPr>
        <sz val="8"/>
        <color rgb="FFFF0000"/>
        <rFont val="Century Gothic"/>
        <family val="1"/>
      </rPr>
      <t xml:space="preserve"> en PDF </t>
    </r>
  </si>
  <si>
    <t>7. Recursos Humanos</t>
  </si>
  <si>
    <r>
      <rPr>
        <sz val="9"/>
        <color rgb="FF000000"/>
        <rFont val="Century Gothic"/>
        <family val="1"/>
      </rPr>
      <t xml:space="preserve">Mi organización cuenta con un </t>
    </r>
    <r>
      <rPr>
        <b/>
        <sz val="9"/>
        <color rgb="FF000000"/>
        <rFont val="Century Gothic"/>
        <family val="1"/>
      </rPr>
      <t xml:space="preserve">equipo base pero no suficiente ni está preparado </t>
    </r>
    <r>
      <rPr>
        <sz val="9"/>
        <color rgb="FF000000"/>
        <rFont val="Century Gothic"/>
        <family val="1"/>
      </rPr>
      <t>adecuadamente para el debido cumplimiento de la misión</t>
    </r>
  </si>
  <si>
    <r>
      <rPr>
        <sz val="10"/>
        <color rgb="FF000000"/>
        <rFont val="Century Gothic"/>
        <family val="1"/>
      </rPr>
      <t xml:space="preserve">Mi organización cuenta con un </t>
    </r>
    <r>
      <rPr>
        <b/>
        <sz val="10"/>
        <color rgb="FF000000"/>
        <rFont val="Century Gothic"/>
        <family val="1"/>
      </rPr>
      <t>equipo base preparado,</t>
    </r>
    <r>
      <rPr>
        <sz val="10"/>
        <color rgb="FF000000"/>
        <rFont val="Century Gothic"/>
        <family val="1"/>
      </rPr>
      <t xml:space="preserve"> pero que puede ser</t>
    </r>
    <r>
      <rPr>
        <b/>
        <sz val="10"/>
        <color rgb="FF000000"/>
        <rFont val="Century Gothic"/>
        <family val="1"/>
      </rPr>
      <t xml:space="preserve"> insuficiente</t>
    </r>
  </si>
  <si>
    <r>
      <rPr>
        <sz val="10"/>
        <color rgb="FF000000"/>
        <rFont val="Century Gothic"/>
        <family val="1"/>
      </rPr>
      <t xml:space="preserve">Mi organización cuenta con un </t>
    </r>
    <r>
      <rPr>
        <b/>
        <sz val="10"/>
        <color rgb="FF000000"/>
        <rFont val="Century Gothic"/>
        <family val="1"/>
      </rPr>
      <t xml:space="preserve">equipo base preparado y contrata oportunamente </t>
    </r>
    <r>
      <rPr>
        <sz val="10"/>
        <color rgb="FF000000"/>
        <rFont val="Century Gothic"/>
        <family val="1"/>
      </rPr>
      <t xml:space="preserve">al número necesario de personas para realizar proyectos específicos </t>
    </r>
  </si>
  <si>
    <r>
      <rPr>
        <sz val="9"/>
        <color rgb="FF000000"/>
        <rFont val="Century Gothic"/>
        <family val="1"/>
      </rPr>
      <t xml:space="preserve">Mi organización se rige por </t>
    </r>
    <r>
      <rPr>
        <b/>
        <sz val="9"/>
        <color rgb="FF000000"/>
        <rFont val="Century Gothic"/>
        <family val="1"/>
      </rPr>
      <t xml:space="preserve">políticas y procedimientos de gestión de personal </t>
    </r>
    <r>
      <rPr>
        <sz val="9"/>
        <color rgb="FF000000"/>
        <rFont val="Century Gothic"/>
        <family val="1"/>
      </rPr>
      <t xml:space="preserve">además de contar con  un equipo  suficiente y preparado para cumplir la misión y visión </t>
    </r>
  </si>
  <si>
    <t xml:space="preserve">Describe brevemente cómo está conformada tu organización.
(Máximo 100 palabras) </t>
  </si>
  <si>
    <r>
      <rPr>
        <sz val="8"/>
        <color rgb="FFFF0000"/>
        <rFont val="Century Gothic"/>
        <family val="1"/>
      </rPr>
      <t xml:space="preserve">Cargue en la Plataforma ConectadOSC el </t>
    </r>
    <r>
      <rPr>
        <b/>
        <sz val="8"/>
        <color rgb="FFFF0000"/>
        <rFont val="Century Gothic"/>
        <family val="1"/>
      </rPr>
      <t xml:space="preserve">Organigrama </t>
    </r>
    <r>
      <rPr>
        <sz val="8"/>
        <color rgb="FFFF0000"/>
        <rFont val="Century Gothic"/>
        <family val="1"/>
      </rPr>
      <t xml:space="preserve">en PDF </t>
    </r>
  </si>
  <si>
    <t>8.- Instalaciones y equipo</t>
  </si>
  <si>
    <r>
      <rPr>
        <sz val="10"/>
        <color rgb="FF000000"/>
        <rFont val="Century Gothic"/>
        <family val="1"/>
      </rPr>
      <t xml:space="preserve">Mi organización </t>
    </r>
    <r>
      <rPr>
        <b/>
        <sz val="10"/>
        <color rgb="FF000000"/>
        <rFont val="Century Gothic"/>
        <family val="1"/>
      </rPr>
      <t xml:space="preserve">no cuenta una infraestructura adecuada o requerida </t>
    </r>
    <r>
      <rPr>
        <sz val="10"/>
        <color rgb="FF000000"/>
        <rFont val="Century Gothic"/>
        <family val="1"/>
      </rPr>
      <t>(normativa) a su operación para el trabajo con NNAyJ</t>
    </r>
  </si>
  <si>
    <r>
      <rPr>
        <sz val="10"/>
        <color rgb="FF000000"/>
        <rFont val="Century Gothic"/>
        <family val="1"/>
      </rPr>
      <t xml:space="preserve">Mi organización cuenta con </t>
    </r>
    <r>
      <rPr>
        <b/>
        <sz val="10"/>
        <color rgb="FF000000"/>
        <rFont val="Century Gothic"/>
        <family val="1"/>
      </rPr>
      <t xml:space="preserve">infraestructura mínima y segura </t>
    </r>
    <r>
      <rPr>
        <sz val="10"/>
        <color rgb="FF000000"/>
        <rFont val="Century Gothic"/>
        <family val="1"/>
      </rPr>
      <t xml:space="preserve">de acuerdo a su operación, y con la normatividad en proceso </t>
    </r>
  </si>
  <si>
    <r>
      <rPr>
        <sz val="10"/>
        <color rgb="FF000000"/>
        <rFont val="Century Gothic"/>
        <family val="1"/>
      </rPr>
      <t xml:space="preserve">Mi organización cuenta con </t>
    </r>
    <r>
      <rPr>
        <b/>
        <sz val="10"/>
        <color rgb="FF000000"/>
        <rFont val="Century Gothic"/>
        <family val="1"/>
      </rPr>
      <t xml:space="preserve">espacios suficientes acorde a las necesidades </t>
    </r>
    <r>
      <rPr>
        <sz val="10"/>
        <color rgb="FF000000"/>
        <rFont val="Century Gothic"/>
        <family val="1"/>
      </rPr>
      <t xml:space="preserve">específicas de la población que atiende cumpliendo todas las normativas 
</t>
    </r>
    <r>
      <rPr>
        <sz val="9"/>
        <color rgb="FF000000"/>
        <rFont val="Century Gothic"/>
        <family val="1"/>
      </rPr>
      <t>(Vo.Bo. de Protección Civil)</t>
    </r>
  </si>
  <si>
    <r>
      <rPr>
        <sz val="9"/>
        <color rgb="FF000000"/>
        <rFont val="Century Gothic"/>
        <family val="1"/>
      </rPr>
      <t xml:space="preserve">Mi organización cuenta con </t>
    </r>
    <r>
      <rPr>
        <b/>
        <sz val="9"/>
        <color rgb="FF000000"/>
        <rFont val="Century Gothic"/>
        <family val="1"/>
      </rPr>
      <t xml:space="preserve">espacios dignos y equipados </t>
    </r>
    <r>
      <rPr>
        <sz val="9"/>
        <color rgb="FF000000"/>
        <rFont val="Century Gothic"/>
        <family val="1"/>
      </rPr>
      <t xml:space="preserve">(recreativos, de estudio, zonas verdes) </t>
    </r>
    <r>
      <rPr>
        <b/>
        <sz val="9"/>
        <color rgb="FF000000"/>
        <rFont val="Century Gothic"/>
        <family val="1"/>
      </rPr>
      <t>acorde a las necesidades específicas de la población</t>
    </r>
    <r>
      <rPr>
        <sz val="9"/>
        <color rgb="FF000000"/>
        <rFont val="Century Gothic"/>
        <family val="1"/>
      </rPr>
      <t xml:space="preserve"> que atiende </t>
    </r>
    <r>
      <rPr>
        <b/>
        <sz val="9"/>
        <color rgb="FF000000"/>
        <rFont val="Century Gothic"/>
        <family val="1"/>
      </rPr>
      <t xml:space="preserve">cumpliendo todas las normativas 
</t>
    </r>
    <r>
      <rPr>
        <sz val="9"/>
        <color rgb="FF000000"/>
        <rFont val="Century Gothic"/>
        <family val="1"/>
      </rPr>
      <t>(Vo.Bo. de Protección Civil)</t>
    </r>
  </si>
  <si>
    <r>
      <rPr>
        <sz val="12"/>
        <color rgb="FF000000"/>
        <rFont val="Century Gothic"/>
        <family val="1"/>
      </rPr>
      <t xml:space="preserve">¿Cuentan con el Vo.Bo. de Protección Civil? </t>
    </r>
    <r>
      <rPr>
        <b/>
        <sz val="12"/>
        <color rgb="FF000000"/>
        <rFont val="Century Gothic"/>
        <family val="1"/>
      </rPr>
      <t xml:space="preserve"> 
</t>
    </r>
    <r>
      <rPr>
        <i/>
        <sz val="11"/>
        <color rgb="FF000000"/>
        <rFont val="Century Gothic"/>
        <family val="1"/>
      </rPr>
      <t xml:space="preserve">Seleccione </t>
    </r>
    <r>
      <rPr>
        <b/>
        <i/>
        <sz val="11"/>
        <color rgb="FF000000"/>
        <rFont val="Century Gothic"/>
        <family val="1"/>
      </rPr>
      <t>sí o no</t>
    </r>
    <r>
      <rPr>
        <i/>
        <sz val="11"/>
        <color rgb="FF000000"/>
        <rFont val="Century Gothic"/>
        <family val="1"/>
      </rPr>
      <t xml:space="preserve"> de la lista desplegable</t>
    </r>
  </si>
  <si>
    <r>
      <rPr>
        <b/>
        <sz val="8"/>
        <color rgb="FFFF0000"/>
        <rFont val="Century Gothic"/>
        <family val="1"/>
      </rPr>
      <t xml:space="preserve">Si contesto 3 o 4: 
</t>
    </r>
    <r>
      <rPr>
        <sz val="8"/>
        <color rgb="FFFF0000"/>
        <rFont val="Century Gothic"/>
        <family val="1"/>
      </rPr>
      <t xml:space="preserve">Cargue en la Plataforma ConectadOSC el documento con el </t>
    </r>
    <r>
      <rPr>
        <b/>
        <sz val="8"/>
        <color rgb="FFFF0000"/>
        <rFont val="Century Gothic"/>
        <family val="1"/>
      </rPr>
      <t xml:space="preserve">Vo.Bo. de Protección Civil </t>
    </r>
    <r>
      <rPr>
        <sz val="8"/>
        <color rgb="FFFF0000"/>
        <rFont val="Century Gothic"/>
        <family val="1"/>
      </rPr>
      <t xml:space="preserve">en PDF </t>
    </r>
  </si>
  <si>
    <t>9. Normativa de la organización</t>
  </si>
  <si>
    <r>
      <t>Enlista los 3 principales</t>
    </r>
    <r>
      <rPr>
        <b/>
        <i/>
        <sz val="12"/>
        <color rgb="FF000000"/>
        <rFont val="Century Gothic"/>
        <family val="1"/>
      </rPr>
      <t xml:space="preserve"> instrumentos normativos</t>
    </r>
    <r>
      <rPr>
        <i/>
        <sz val="12"/>
        <color rgb="FF000000"/>
        <rFont val="Century Gothic"/>
        <family val="1"/>
      </rPr>
      <t xml:space="preserve"> (normas, reglas, leyes, tratados) que orientan los protocolos de atención de la organización y de manera específica los que protegen y garantizan los derechos de NNAyJ.  </t>
    </r>
  </si>
  <si>
    <t xml:space="preserve">Proyecto </t>
  </si>
  <si>
    <r>
      <t xml:space="preserve">Esta sección es útil para </t>
    </r>
    <r>
      <rPr>
        <b/>
        <sz val="14"/>
        <color theme="1"/>
        <rFont val="Century Gothic"/>
        <family val="1"/>
      </rPr>
      <t>entender mejor tu proyecto</t>
    </r>
    <r>
      <rPr>
        <sz val="14"/>
        <color theme="1"/>
        <rFont val="Century Gothic"/>
        <family val="1"/>
      </rPr>
      <t xml:space="preserve"> y </t>
    </r>
    <r>
      <rPr>
        <b/>
        <sz val="14"/>
        <color theme="1"/>
        <rFont val="Century Gothic"/>
        <family val="1"/>
      </rPr>
      <t>conocer la problemática</t>
    </r>
    <r>
      <rPr>
        <sz val="14"/>
        <color theme="1"/>
        <rFont val="Century Gothic"/>
        <family val="1"/>
      </rPr>
      <t xml:space="preserve"> que buscan resolver, sus antecedentes y otros detalles que nos permiten entender su alcance y actividades.</t>
    </r>
  </si>
  <si>
    <t>Nombre de la convocatoria:</t>
  </si>
  <si>
    <t>Nombre del proyecto:</t>
  </si>
  <si>
    <r>
      <rPr>
        <b/>
        <sz val="12"/>
        <color rgb="FF000000"/>
        <rFont val="Century Gothic"/>
        <family val="1"/>
      </rPr>
      <t xml:space="preserve">Meta del proyecto:
</t>
    </r>
    <r>
      <rPr>
        <i/>
        <sz val="12"/>
        <color rgb="FF000000"/>
        <rFont val="Century Gothic"/>
        <family val="1"/>
      </rPr>
      <t>(copie de su Marco Lógico)</t>
    </r>
  </si>
  <si>
    <r>
      <t xml:space="preserve">Derecho humano priorizado: 
</t>
    </r>
    <r>
      <rPr>
        <sz val="12"/>
        <color theme="1"/>
        <rFont val="Century Gothic"/>
        <family val="1"/>
      </rPr>
      <t>(Seleccionar solo un derecho)</t>
    </r>
  </si>
  <si>
    <t>Derecho a la educación</t>
  </si>
  <si>
    <r>
      <t xml:space="preserve">Objetivo de Desarrollo Sostenible priorizado: 
</t>
    </r>
    <r>
      <rPr>
        <sz val="12"/>
        <color theme="1"/>
        <rFont val="Century Gothic"/>
        <family val="1"/>
      </rPr>
      <t>(Seleccionar solo un ODS)</t>
    </r>
  </si>
  <si>
    <t>04 Educación de calidad</t>
  </si>
  <si>
    <r>
      <t xml:space="preserve">Causa priorizada:
</t>
    </r>
    <r>
      <rPr>
        <sz val="12"/>
        <color theme="1"/>
        <rFont val="Century Gothic"/>
        <family val="1"/>
      </rPr>
      <t>(Seleccionar solo una causa)</t>
    </r>
  </si>
  <si>
    <t>Educación</t>
  </si>
  <si>
    <t>Nombre de la persona responsable del proyecto:</t>
  </si>
  <si>
    <r>
      <t>Contacto</t>
    </r>
    <r>
      <rPr>
        <sz val="12"/>
        <color theme="1"/>
        <rFont val="Century Gothic"/>
        <family val="1"/>
      </rPr>
      <t>- correo y teléfono:</t>
    </r>
  </si>
  <si>
    <t>Monto solicitado a FDUM:</t>
  </si>
  <si>
    <r>
      <t xml:space="preserve">Tipo de Financiamiento:
</t>
    </r>
    <r>
      <rPr>
        <i/>
        <sz val="10"/>
        <color rgb="FF000000"/>
        <rFont val="Century Gothic"/>
        <family val="1"/>
      </rPr>
      <t>Seleccione de la lista desplegable</t>
    </r>
  </si>
  <si>
    <t>Desarrollo Integral</t>
  </si>
  <si>
    <r>
      <t xml:space="preserve">Estado(s) </t>
    </r>
    <r>
      <rPr>
        <sz val="12"/>
        <color theme="1"/>
        <rFont val="Century Gothic"/>
        <family val="1"/>
      </rPr>
      <t xml:space="preserve">donde se implementará el proyecto </t>
    </r>
  </si>
  <si>
    <r>
      <t xml:space="preserve">Municipio(s) </t>
    </r>
    <r>
      <rPr>
        <sz val="12"/>
        <color theme="1"/>
        <rFont val="Century Gothic"/>
        <family val="1"/>
      </rPr>
      <t>donde se implementará el proyecto</t>
    </r>
    <r>
      <rPr>
        <b/>
        <sz val="12"/>
        <color theme="1"/>
        <rFont val="Century Gothic"/>
        <family val="1"/>
      </rPr>
      <t xml:space="preserve"> </t>
    </r>
  </si>
  <si>
    <t>1.  Antecedentes del Proyecto</t>
  </si>
  <si>
    <t xml:space="preserve">¿En qué etapa se encuentra el proyecto? </t>
  </si>
  <si>
    <t>¿En qué año de ejecución se encuentra el proyecto?</t>
  </si>
  <si>
    <t xml:space="preserve">Si es un proyecto en fase inicial: </t>
  </si>
  <si>
    <r>
      <t xml:space="preserve">a) Si es un proyecto en fase inicial, justifica el </t>
    </r>
    <r>
      <rPr>
        <b/>
        <i/>
        <sz val="12"/>
        <color rgb="FF000000"/>
        <rFont val="Century Gothic"/>
        <family val="1"/>
      </rPr>
      <t>por qué de su implementación.</t>
    </r>
    <r>
      <rPr>
        <i/>
        <sz val="12"/>
        <color rgb="FF000000"/>
        <rFont val="Century Gothic"/>
        <family val="1"/>
      </rPr>
      <t xml:space="preserve"> 
(Máximo 200 palabras)</t>
    </r>
  </si>
  <si>
    <t>Cargue en la Plataforma ConectadOSC una copia del diagnóstico del proyecto</t>
  </si>
  <si>
    <t>Si es un proyecto en ejecución, describe cómo se ha implementado:</t>
  </si>
  <si>
    <r>
      <t xml:space="preserve">
</t>
    </r>
    <r>
      <rPr>
        <b/>
        <i/>
        <sz val="12"/>
        <color rgb="FF000000"/>
        <rFont val="Century Gothic"/>
        <family val="1"/>
      </rPr>
      <t>a)</t>
    </r>
    <r>
      <rPr>
        <i/>
        <sz val="12"/>
        <color rgb="FF000000"/>
        <rFont val="Century Gothic"/>
        <family val="1"/>
      </rPr>
      <t xml:space="preserve"> Si es un proyecto en ejecución ¿qué </t>
    </r>
    <r>
      <rPr>
        <b/>
        <i/>
        <sz val="12"/>
        <color rgb="FF000000"/>
        <rFont val="Century Gothic"/>
        <family val="1"/>
      </rPr>
      <t>resultados</t>
    </r>
    <r>
      <rPr>
        <i/>
        <sz val="12"/>
        <color rgb="FF000000"/>
        <rFont val="Century Gothic"/>
        <family val="1"/>
      </rPr>
      <t xml:space="preserve"> han logrado?, ¿qué </t>
    </r>
    <r>
      <rPr>
        <b/>
        <i/>
        <sz val="12"/>
        <color rgb="FF000000"/>
        <rFont val="Century Gothic"/>
        <family val="1"/>
      </rPr>
      <t>lecciones</t>
    </r>
    <r>
      <rPr>
        <i/>
        <sz val="12"/>
        <color rgb="FF000000"/>
        <rFont val="Century Gothic"/>
        <family val="1"/>
      </rPr>
      <t xml:space="preserve"> han aprendido? 
b)¿Y qué </t>
    </r>
    <r>
      <rPr>
        <b/>
        <i/>
        <sz val="12"/>
        <color rgb="FF000000"/>
        <rFont val="Century Gothic"/>
        <family val="1"/>
      </rPr>
      <t>ajustes</t>
    </r>
    <r>
      <rPr>
        <i/>
        <sz val="12"/>
        <color rgb="FF000000"/>
        <rFont val="Century Gothic"/>
        <family val="1"/>
      </rPr>
      <t xml:space="preserve"> realizaron? 
(Máximo 200 palabras)
</t>
    </r>
  </si>
  <si>
    <t xml:space="preserve">Cargue en la Plataforma ConectadOSC una copia del Informes/ Reporte de Resultados del año anterior </t>
  </si>
  <si>
    <r>
      <rPr>
        <b/>
        <sz val="18"/>
        <color rgb="FFD3352F"/>
        <rFont val="Palatino"/>
        <family val="1"/>
      </rPr>
      <t xml:space="preserve">Instrucciones: </t>
    </r>
    <r>
      <rPr>
        <sz val="14"/>
        <color rgb="FF000000"/>
        <rFont val="Century Gothic"/>
        <family val="1"/>
      </rPr>
      <t xml:space="preserve">selecciona del </t>
    </r>
    <r>
      <rPr>
        <b/>
        <sz val="14"/>
        <color rgb="FF000000"/>
        <rFont val="Century Gothic"/>
        <family val="1"/>
      </rPr>
      <t xml:space="preserve">1 al 4 </t>
    </r>
    <r>
      <rPr>
        <sz val="14"/>
        <color rgb="FF000000"/>
        <rFont val="Century Gothic"/>
        <family val="1"/>
      </rPr>
      <t xml:space="preserve">la opción que </t>
    </r>
    <r>
      <rPr>
        <b/>
        <sz val="14"/>
        <color rgb="FF000000"/>
        <rFont val="Century Gothic"/>
        <family val="1"/>
      </rPr>
      <t>mejor describa</t>
    </r>
    <r>
      <rPr>
        <sz val="14"/>
        <color rgb="FF000000"/>
        <rFont val="Century Gothic"/>
        <family val="1"/>
      </rPr>
      <t xml:space="preserve"> la situación actual del proyecto</t>
    </r>
    <r>
      <rPr>
        <b/>
        <i/>
        <sz val="14"/>
        <color rgb="FF000000"/>
        <rFont val="Century Gothic"/>
        <family val="1"/>
      </rPr>
      <t xml:space="preserve">.  
</t>
    </r>
    <r>
      <rPr>
        <i/>
        <sz val="12"/>
        <color rgb="FF000000"/>
        <rFont val="Palatino"/>
        <family val="1"/>
      </rPr>
      <t xml:space="preserve">Sus respuestas </t>
    </r>
    <r>
      <rPr>
        <b/>
        <i/>
        <sz val="12"/>
        <color rgb="FF000000"/>
        <rFont val="Palatino"/>
        <family val="1"/>
      </rPr>
      <t xml:space="preserve">honestas </t>
    </r>
    <r>
      <rPr>
        <i/>
        <sz val="12"/>
        <color rgb="FF000000"/>
        <rFont val="Palatino"/>
        <family val="1"/>
      </rPr>
      <t xml:space="preserve">nos ayudan a entender mejor sus necesidades y </t>
    </r>
    <r>
      <rPr>
        <b/>
        <i/>
        <sz val="12"/>
        <color rgb="FF000000"/>
        <rFont val="Palatino"/>
        <family val="1"/>
      </rPr>
      <t xml:space="preserve">no son determinantes </t>
    </r>
    <r>
      <rPr>
        <i/>
        <sz val="12"/>
        <color rgb="FF000000"/>
        <rFont val="Palatino"/>
        <family val="1"/>
      </rPr>
      <t>para autorizar la inversión para su proyecto.</t>
    </r>
  </si>
  <si>
    <t>2. Problemática general que el proyecto busca resolver</t>
  </si>
  <si>
    <r>
      <rPr>
        <sz val="10"/>
        <color rgb="FF000000"/>
        <rFont val="Century Gothic"/>
        <family val="1"/>
      </rPr>
      <t xml:space="preserve">No se cuenta con ningún tipo de diagnóstico pero se </t>
    </r>
    <r>
      <rPr>
        <b/>
        <sz val="10"/>
        <color rgb="FF000000"/>
        <rFont val="Century Gothic"/>
        <family val="1"/>
      </rPr>
      <t>conoce la problemática de la población objetivo</t>
    </r>
  </si>
  <si>
    <r>
      <rPr>
        <sz val="10"/>
        <color rgb="FF000000"/>
        <rFont val="Century Gothic"/>
        <family val="1"/>
      </rPr>
      <t xml:space="preserve">Se </t>
    </r>
    <r>
      <rPr>
        <b/>
        <sz val="10"/>
        <color rgb="FF000000"/>
        <rFont val="Century Gothic"/>
        <family val="1"/>
      </rPr>
      <t xml:space="preserve">identifican los efectos negativos </t>
    </r>
    <r>
      <rPr>
        <sz val="10"/>
        <color rgb="FF000000"/>
        <rFont val="Century Gothic"/>
        <family val="1"/>
      </rPr>
      <t>que vive la población objetivo y se cuenta con algún tipo de información que lo avale</t>
    </r>
  </si>
  <si>
    <r>
      <rPr>
        <sz val="10"/>
        <color rgb="FF000000"/>
        <rFont val="Century Gothic"/>
        <family val="1"/>
      </rPr>
      <t xml:space="preserve">Se </t>
    </r>
    <r>
      <rPr>
        <b/>
        <sz val="10"/>
        <color rgb="FF000000"/>
        <rFont val="Century Gothic"/>
        <family val="1"/>
      </rPr>
      <t xml:space="preserve">identifican derechos de NNAyJ </t>
    </r>
    <r>
      <rPr>
        <sz val="10"/>
        <color rgb="FF000000"/>
        <rFont val="Century Gothic"/>
        <family val="1"/>
      </rPr>
      <t xml:space="preserve">en riesgo y algunas de las </t>
    </r>
    <r>
      <rPr>
        <b/>
        <sz val="10"/>
        <color rgb="FF000000"/>
        <rFont val="Century Gothic"/>
        <family val="1"/>
      </rPr>
      <t>causas de la problemática</t>
    </r>
    <r>
      <rPr>
        <sz val="10"/>
        <color rgb="FF000000"/>
        <rFont val="Century Gothic"/>
        <family val="1"/>
      </rPr>
      <t xml:space="preserve">, existe un </t>
    </r>
    <r>
      <rPr>
        <b/>
        <sz val="10"/>
        <color rgb="FF000000"/>
        <rFont val="Century Gothic"/>
        <family val="1"/>
      </rPr>
      <t>diagnóstico</t>
    </r>
    <r>
      <rPr>
        <sz val="10"/>
        <color rgb="FF000000"/>
        <rFont val="Century Gothic"/>
        <family val="1"/>
      </rPr>
      <t xml:space="preserve"> estadístico y documental. 
(mostrar evidencia) </t>
    </r>
  </si>
  <si>
    <r>
      <rPr>
        <sz val="10"/>
        <color rgb="FF000000"/>
        <rFont val="Century Gothic"/>
        <family val="1"/>
      </rPr>
      <t xml:space="preserve">Se tiene un </t>
    </r>
    <r>
      <rPr>
        <b/>
        <sz val="10"/>
        <color rgb="FF000000"/>
        <rFont val="Century Gothic"/>
        <family val="1"/>
      </rPr>
      <t>diagnóstico de la problemática</t>
    </r>
    <r>
      <rPr>
        <sz val="10"/>
        <color rgb="FF000000"/>
        <rFont val="Century Gothic"/>
        <family val="1"/>
      </rPr>
      <t xml:space="preserve"> sustentado en estudios especializados y realizados participativamente con la población objetivo. 
(mostrar evidencia) </t>
    </r>
  </si>
  <si>
    <r>
      <rPr>
        <sz val="12"/>
        <color rgb="FF000000"/>
        <rFont val="Century Gothic"/>
      </rPr>
      <t>¿El proyecto cuentan con</t>
    </r>
    <r>
      <rPr>
        <b/>
        <sz val="12"/>
        <color rgb="FF000000"/>
        <rFont val="Century Gothic"/>
      </rPr>
      <t xml:space="preserve"> un árbol de problemas/objetivos </t>
    </r>
    <r>
      <rPr>
        <sz val="12"/>
        <color rgb="FF000000"/>
        <rFont val="Century Gothic"/>
      </rPr>
      <t>o con un</t>
    </r>
    <r>
      <rPr>
        <b/>
        <sz val="12"/>
        <color rgb="FF000000"/>
        <rFont val="Century Gothic"/>
      </rPr>
      <t xml:space="preserve"> estudio diagnóstico</t>
    </r>
    <r>
      <rPr>
        <sz val="12"/>
        <color rgb="FF000000"/>
        <rFont val="Century Gothic"/>
      </rPr>
      <t xml:space="preserve">? </t>
    </r>
    <r>
      <rPr>
        <b/>
        <sz val="12"/>
        <color rgb="FF000000"/>
        <rFont val="Century Gothic"/>
      </rPr>
      <t xml:space="preserve"> 
</t>
    </r>
    <r>
      <rPr>
        <i/>
        <sz val="11"/>
        <color rgb="FF000000"/>
        <rFont val="Century Gothic"/>
      </rPr>
      <t xml:space="preserve">Seleccione </t>
    </r>
    <r>
      <rPr>
        <b/>
        <i/>
        <sz val="11"/>
        <color rgb="FF000000"/>
        <rFont val="Century Gothic"/>
      </rPr>
      <t>sí o no</t>
    </r>
    <r>
      <rPr>
        <i/>
        <sz val="11"/>
        <color rgb="FF000000"/>
        <rFont val="Century Gothic"/>
      </rPr>
      <t xml:space="preserve"> de la lista desplegable</t>
    </r>
  </si>
  <si>
    <r>
      <rPr>
        <i/>
        <sz val="12"/>
        <color rgb="FF000000"/>
        <rFont val="Century Gothic"/>
        <family val="1"/>
      </rPr>
      <t xml:space="preserve">¿Cuál es el </t>
    </r>
    <r>
      <rPr>
        <b/>
        <i/>
        <sz val="12"/>
        <color rgb="FF000000"/>
        <rFont val="Century Gothic"/>
        <family val="1"/>
      </rPr>
      <t xml:space="preserve">problema social </t>
    </r>
    <r>
      <rPr>
        <i/>
        <sz val="12"/>
        <color rgb="FF000000"/>
        <rFont val="Century Gothic"/>
        <family val="1"/>
      </rPr>
      <t xml:space="preserve"> que busca resolver el proyecto?
(Máximo 200 palabras)
</t>
    </r>
  </si>
  <si>
    <r>
      <rPr>
        <b/>
        <sz val="9"/>
        <color rgb="FFFF0000"/>
        <rFont val="Century Gothic"/>
        <family val="1"/>
      </rPr>
      <t xml:space="preserve">Si contestó 3 o 4: 
</t>
    </r>
    <r>
      <rPr>
        <sz val="9"/>
        <color rgb="FFFF0000"/>
        <rFont val="Century Gothic"/>
        <family val="1"/>
      </rPr>
      <t xml:space="preserve">Cargue en la Plataforma ConectadOSC una copia del  </t>
    </r>
    <r>
      <rPr>
        <b/>
        <sz val="9"/>
        <color rgb="FFFF0000"/>
        <rFont val="Century Gothic"/>
        <family val="1"/>
      </rPr>
      <t>Diagnóstico</t>
    </r>
    <r>
      <rPr>
        <sz val="9"/>
        <color rgb="FFFF0000"/>
        <rFont val="Century Gothic"/>
        <family val="1"/>
      </rPr>
      <t xml:space="preserve"> en PDF </t>
    </r>
  </si>
  <si>
    <t>3. Población objetivo a la que se dirige exclusivamente el proyecto</t>
  </si>
  <si>
    <r>
      <rPr>
        <sz val="10"/>
        <color rgb="FF000000"/>
        <rFont val="Century Gothic"/>
        <family val="1"/>
      </rPr>
      <t xml:space="preserve">Todavía </t>
    </r>
    <r>
      <rPr>
        <b/>
        <sz val="10"/>
        <color rgb="FF000000"/>
        <rFont val="Century Gothic"/>
        <family val="1"/>
      </rPr>
      <t xml:space="preserve">no se identifica las características ni la problemática </t>
    </r>
    <r>
      <rPr>
        <sz val="10"/>
        <color rgb="FF000000"/>
        <rFont val="Century Gothic"/>
        <family val="1"/>
      </rPr>
      <t>específica de la población objetivo participante</t>
    </r>
  </si>
  <si>
    <r>
      <rPr>
        <sz val="10"/>
        <color rgb="FF000000"/>
        <rFont val="Century Gothic"/>
        <family val="1"/>
      </rPr>
      <t xml:space="preserve">Se </t>
    </r>
    <r>
      <rPr>
        <b/>
        <sz val="10"/>
        <color rgb="FF000000"/>
        <rFont val="Century Gothic"/>
        <family val="1"/>
      </rPr>
      <t>conoce a la población objetivo y su problemática</t>
    </r>
    <r>
      <rPr>
        <sz val="10"/>
        <color rgb="FF000000"/>
        <rFont val="Century Gothic"/>
        <family val="1"/>
      </rPr>
      <t>, sin embargo todavía no está involucrada en el proyecto</t>
    </r>
  </si>
  <si>
    <r>
      <rPr>
        <sz val="10"/>
        <color rgb="FF000000"/>
        <rFont val="Century Gothic"/>
        <family val="1"/>
      </rPr>
      <t xml:space="preserve">Se </t>
    </r>
    <r>
      <rPr>
        <b/>
        <sz val="10"/>
        <color rgb="FF000000"/>
        <rFont val="Century Gothic"/>
        <family val="1"/>
      </rPr>
      <t>conoce a la población objetivo, su problemática</t>
    </r>
    <r>
      <rPr>
        <sz val="10"/>
        <color rgb="FF000000"/>
        <rFont val="Century Gothic"/>
        <family val="1"/>
      </rPr>
      <t xml:space="preserve"> y están listos para arrancar el proyecto</t>
    </r>
  </si>
  <si>
    <r>
      <rPr>
        <sz val="10"/>
        <color rgb="FF000000"/>
        <rFont val="Century Gothic"/>
        <family val="1"/>
      </rPr>
      <t xml:space="preserve">Conoce a la </t>
    </r>
    <r>
      <rPr>
        <b/>
        <sz val="10"/>
        <color rgb="FF000000"/>
        <rFont val="Century Gothic"/>
        <family val="1"/>
      </rPr>
      <t>población objetivo la cual participó activamente</t>
    </r>
    <r>
      <rPr>
        <sz val="10"/>
        <color rgb="FF000000"/>
        <rFont val="Century Gothic"/>
        <family val="1"/>
      </rPr>
      <t xml:space="preserve"> en el desarrollo del proyecto</t>
    </r>
  </si>
  <si>
    <r>
      <rPr>
        <i/>
        <sz val="12"/>
        <color rgb="FF000000"/>
        <rFont val="Century Gothic"/>
        <family val="1"/>
      </rPr>
      <t xml:space="preserve">Describa las </t>
    </r>
    <r>
      <rPr>
        <b/>
        <i/>
        <sz val="12"/>
        <color rgb="FF000000"/>
        <rFont val="Century Gothic"/>
        <family val="1"/>
      </rPr>
      <t>características de la población objetivo</t>
    </r>
    <r>
      <rPr>
        <i/>
        <sz val="12"/>
        <color rgb="FF000000"/>
        <rFont val="Century Gothic"/>
        <family val="1"/>
      </rPr>
      <t>, considerando las condiciones de vida que impiden su desarrollo o ejercicio de sus derechos y que sean de interés para el proyecto. 
(Máximo 200 palabras)</t>
    </r>
  </si>
  <si>
    <r>
      <rPr>
        <sz val="12"/>
        <color rgb="FF000000"/>
        <rFont val="Century Gothic"/>
        <family val="1"/>
      </rPr>
      <t xml:space="preserve">¿Cuentan con </t>
    </r>
    <r>
      <rPr>
        <b/>
        <sz val="12"/>
        <color rgb="FF000000"/>
        <rFont val="Century Gothic"/>
        <family val="1"/>
      </rPr>
      <t xml:space="preserve">criterios de selección y procesos de admisión </t>
    </r>
    <r>
      <rPr>
        <sz val="12"/>
        <color rgb="FF000000"/>
        <rFont val="Century Gothic"/>
        <family val="1"/>
      </rPr>
      <t xml:space="preserve">de las personas destinatarias del proyecto? </t>
    </r>
    <r>
      <rPr>
        <b/>
        <sz val="12"/>
        <color rgb="FF000000"/>
        <rFont val="Century Gothic"/>
        <family val="1"/>
      </rPr>
      <t xml:space="preserve"> 
</t>
    </r>
    <r>
      <rPr>
        <i/>
        <sz val="11"/>
        <color rgb="FF000000"/>
        <rFont val="Century Gothic"/>
        <family val="1"/>
      </rPr>
      <t xml:space="preserve">Seleccione </t>
    </r>
    <r>
      <rPr>
        <b/>
        <i/>
        <sz val="11"/>
        <color rgb="FF000000"/>
        <rFont val="Century Gothic"/>
        <family val="1"/>
      </rPr>
      <t>sí o no</t>
    </r>
    <r>
      <rPr>
        <i/>
        <sz val="11"/>
        <color rgb="FF000000"/>
        <rFont val="Century Gothic"/>
        <family val="1"/>
      </rPr>
      <t xml:space="preserve"> de la lista desplegable</t>
    </r>
  </si>
  <si>
    <r>
      <rPr>
        <i/>
        <sz val="12"/>
        <color rgb="FF000000"/>
        <rFont val="Century Gothic"/>
        <family val="1"/>
      </rPr>
      <t xml:space="preserve">Si la respuesta es </t>
    </r>
    <r>
      <rPr>
        <b/>
        <i/>
        <sz val="12"/>
        <color rgb="FF000000"/>
        <rFont val="Century Gothic"/>
        <family val="1"/>
      </rPr>
      <t>SÍ</t>
    </r>
    <r>
      <rPr>
        <i/>
        <sz val="12"/>
        <color rgb="FF000000"/>
        <rFont val="Century Gothic"/>
        <family val="1"/>
      </rPr>
      <t>, entonces describa ¿</t>
    </r>
    <r>
      <rPr>
        <b/>
        <i/>
        <sz val="12"/>
        <color rgb="FF000000"/>
        <rFont val="Century Gothic"/>
        <family val="1"/>
      </rPr>
      <t xml:space="preserve">cuáles son los criterios y cómo seleccionan a las personas </t>
    </r>
    <r>
      <rPr>
        <i/>
        <sz val="12"/>
        <color rgb="FF000000"/>
        <rFont val="Century Gothic"/>
        <family val="1"/>
      </rPr>
      <t>que atienden a través del  proyecto?. (Máx. 200 palabras)</t>
    </r>
  </si>
  <si>
    <r>
      <rPr>
        <sz val="12"/>
        <color rgb="FF000000"/>
        <rFont val="Century Gothic"/>
        <family val="1"/>
      </rPr>
      <t xml:space="preserve">Señale el total de personas que serán atendidas </t>
    </r>
    <r>
      <rPr>
        <b/>
        <sz val="12"/>
        <color rgb="FF000000"/>
        <rFont val="Century Gothic"/>
        <family val="1"/>
      </rPr>
      <t>directamente por el proyecto</t>
    </r>
    <r>
      <rPr>
        <sz val="12"/>
        <color rgb="FF000000"/>
        <rFont val="Century Gothic"/>
        <family val="1"/>
      </rPr>
      <t xml:space="preserve">. </t>
    </r>
    <r>
      <rPr>
        <b/>
        <i/>
        <sz val="12"/>
        <color rgb="FF3081AB"/>
        <rFont val="Century Gothic"/>
        <family val="1"/>
      </rPr>
      <t xml:space="preserve">NOTA: </t>
    </r>
    <r>
      <rPr>
        <i/>
        <sz val="12"/>
        <color rgb="FF3081AB"/>
        <rFont val="Century Gothic"/>
        <family val="1"/>
      </rPr>
      <t xml:space="preserve">los totales se calculan de forma automática. </t>
    </r>
  </si>
  <si>
    <t>Grupo etário</t>
  </si>
  <si>
    <t># de mujeres</t>
  </si>
  <si>
    <t># de hombres</t>
  </si>
  <si>
    <t># de personas de otros géneros</t>
  </si>
  <si>
    <t>TOTAL</t>
  </si>
  <si>
    <r>
      <rPr>
        <b/>
        <i/>
        <sz val="10"/>
        <color rgb="FF000000"/>
        <rFont val="Century Gothic"/>
        <family val="1"/>
      </rPr>
      <t xml:space="preserve">Lactantes </t>
    </r>
    <r>
      <rPr>
        <i/>
        <sz val="10"/>
        <color rgb="FF000000"/>
        <rFont val="Century Gothic"/>
        <family val="1"/>
      </rPr>
      <t>(0 a 2 años)</t>
    </r>
  </si>
  <si>
    <r>
      <rPr>
        <b/>
        <i/>
        <sz val="10"/>
        <color rgb="FF000000"/>
        <rFont val="Century Gothic"/>
        <family val="1"/>
      </rPr>
      <t xml:space="preserve">1º Infancia </t>
    </r>
    <r>
      <rPr>
        <i/>
        <sz val="10"/>
        <color rgb="FF000000"/>
        <rFont val="Century Gothic"/>
        <family val="1"/>
      </rPr>
      <t>(3 a 6 años)</t>
    </r>
  </si>
  <si>
    <r>
      <rPr>
        <b/>
        <i/>
        <sz val="10"/>
        <color rgb="FF000000"/>
        <rFont val="Century Gothic"/>
        <family val="1"/>
      </rPr>
      <t xml:space="preserve">2ª Infancia </t>
    </r>
    <r>
      <rPr>
        <i/>
        <sz val="10"/>
        <color rgb="FF000000"/>
        <rFont val="Century Gothic"/>
        <family val="1"/>
      </rPr>
      <t>(7 a 12 años)</t>
    </r>
  </si>
  <si>
    <r>
      <rPr>
        <b/>
        <i/>
        <sz val="10"/>
        <color rgb="FF000000"/>
        <rFont val="Century Gothic"/>
        <family val="1"/>
      </rPr>
      <t>Adolescencia</t>
    </r>
    <r>
      <rPr>
        <i/>
        <sz val="10"/>
        <color rgb="FF000000"/>
        <rFont val="Century Gothic"/>
        <family val="1"/>
      </rPr>
      <t xml:space="preserve"> (13 a 17 años)</t>
    </r>
  </si>
  <si>
    <r>
      <rPr>
        <b/>
        <i/>
        <sz val="10"/>
        <color theme="1"/>
        <rFont val="Century Gothic"/>
        <family val="1"/>
      </rPr>
      <t>Juventud</t>
    </r>
    <r>
      <rPr>
        <i/>
        <sz val="10"/>
        <color theme="1"/>
        <rFont val="Century Gothic"/>
        <family val="1"/>
      </rPr>
      <t xml:space="preserve"> (18 a 29 años)</t>
    </r>
  </si>
  <si>
    <t>4. Implementación del proyecto</t>
  </si>
  <si>
    <r>
      <rPr>
        <b/>
        <i/>
        <sz val="12"/>
        <color rgb="FF000000"/>
        <rFont val="Century Gothic"/>
        <family val="1"/>
      </rPr>
      <t xml:space="preserve">Enliste los pasos o etapas </t>
    </r>
    <r>
      <rPr>
        <i/>
        <sz val="12"/>
        <color rgb="FF000000"/>
        <rFont val="Century Gothic"/>
        <family val="1"/>
      </rPr>
      <t xml:space="preserve">para alcanzar la meta del proyecto, es decir, describa </t>
    </r>
    <r>
      <rPr>
        <b/>
        <i/>
        <sz val="12"/>
        <color rgb="FF000000"/>
        <rFont val="Century Gothic"/>
        <family val="1"/>
      </rPr>
      <t xml:space="preserve">¿cómo se implementará el proyecto?:
</t>
    </r>
    <r>
      <rPr>
        <sz val="12"/>
        <color rgb="FF000000"/>
        <rFont val="Century Gothic"/>
        <family val="1"/>
      </rPr>
      <t>1.
2. 
3.
4.
5.
…</t>
    </r>
  </si>
  <si>
    <t>5. Describa cómo el proyecto contribuye al ejercicio de derechos de NNAJ</t>
  </si>
  <si>
    <r>
      <t xml:space="preserve">El proyecto brinda servicios de </t>
    </r>
    <r>
      <rPr>
        <b/>
        <sz val="10"/>
        <color theme="1"/>
        <rFont val="Century Gothic"/>
        <family val="1"/>
      </rPr>
      <t>acceso y/o asistencia</t>
    </r>
    <r>
      <rPr>
        <sz val="10"/>
        <color theme="1"/>
        <rFont val="Century Gothic"/>
        <family val="1"/>
      </rPr>
      <t xml:space="preserve"> que impiden o contienen el incremento de una vulnerabilidad</t>
    </r>
  </si>
  <si>
    <r>
      <t xml:space="preserve">El proyecto </t>
    </r>
    <r>
      <rPr>
        <b/>
        <sz val="10"/>
        <color theme="1"/>
        <rFont val="Century Gothic"/>
        <family val="1"/>
      </rPr>
      <t>contribuye a la reducción</t>
    </r>
    <r>
      <rPr>
        <sz val="10"/>
        <color theme="1"/>
        <rFont val="Century Gothic"/>
        <family val="1"/>
      </rPr>
      <t xml:space="preserve"> de al menos una vulnerabilidad de la población objetivo</t>
    </r>
  </si>
  <si>
    <r>
      <t xml:space="preserve">El proyecto </t>
    </r>
    <r>
      <rPr>
        <b/>
        <sz val="10"/>
        <color theme="1"/>
        <rFont val="Century Gothic"/>
        <family val="1"/>
      </rPr>
      <t>se atribuye la reducción</t>
    </r>
    <r>
      <rPr>
        <sz val="10"/>
        <color theme="1"/>
        <rFont val="Century Gothic"/>
        <family val="1"/>
      </rPr>
      <t xml:space="preserve"> de al menos una vulnerabilidad de la población objetivo y del conocimiento todos sus derechos</t>
    </r>
  </si>
  <si>
    <r>
      <rPr>
        <sz val="10"/>
        <color rgb="FF000000"/>
        <rFont val="Century Gothic"/>
        <family val="1"/>
      </rPr>
      <t xml:space="preserve">La población objetivo </t>
    </r>
    <r>
      <rPr>
        <b/>
        <sz val="10"/>
        <color rgb="FF000000"/>
        <rFont val="Century Gothic"/>
        <family val="1"/>
      </rPr>
      <t xml:space="preserve">participa en la solución </t>
    </r>
    <r>
      <rPr>
        <sz val="10"/>
        <color rgb="FF000000"/>
        <rFont val="Century Gothic"/>
        <family val="1"/>
      </rPr>
      <t>del problema asumiendo que son</t>
    </r>
    <r>
      <rPr>
        <b/>
        <sz val="10"/>
        <color rgb="FF000000"/>
        <rFont val="Century Gothic"/>
        <family val="1"/>
      </rPr>
      <t xml:space="preserve"> sujetos de derechos</t>
    </r>
    <r>
      <rPr>
        <sz val="10"/>
        <color rgb="FF000000"/>
        <rFont val="Century Gothic"/>
        <family val="1"/>
      </rPr>
      <t xml:space="preserve"> y no solo beneficiarios</t>
    </r>
  </si>
  <si>
    <r>
      <t xml:space="preserve">¿Qué </t>
    </r>
    <r>
      <rPr>
        <b/>
        <i/>
        <sz val="12"/>
        <color rgb="FF000000"/>
        <rFont val="Century Gothic"/>
        <family val="1"/>
      </rPr>
      <t>cambios/resultados</t>
    </r>
    <r>
      <rPr>
        <i/>
        <sz val="12"/>
        <color rgb="FF000000"/>
        <rFont val="Century Gothic"/>
        <family val="1"/>
      </rPr>
      <t xml:space="preserve"> en las NNAyJ pretende lograr al finalizar el proyecto?  
(Máximo 200 palabras) </t>
    </r>
  </si>
  <si>
    <t>Señale el Indicador relacionado del Marco Lógico</t>
  </si>
  <si>
    <r>
      <t xml:space="preserve">
¿Qué </t>
    </r>
    <r>
      <rPr>
        <b/>
        <i/>
        <sz val="12"/>
        <color rgb="FF000000"/>
        <rFont val="Century Gothic"/>
        <family val="1"/>
      </rPr>
      <t>cambios/resultados</t>
    </r>
    <r>
      <rPr>
        <i/>
        <sz val="12"/>
        <color rgb="FF000000"/>
        <rFont val="Century Gothic"/>
        <family val="1"/>
      </rPr>
      <t xml:space="preserve"> pretende lograr al finalizar el proyecto en el </t>
    </r>
    <r>
      <rPr>
        <b/>
        <i/>
        <sz val="12"/>
        <color rgb="FF000000"/>
        <rFont val="Century Gothic"/>
        <family val="1"/>
      </rPr>
      <t xml:space="preserve">entorno inmediato </t>
    </r>
    <r>
      <rPr>
        <i/>
        <sz val="12"/>
        <color rgb="FF000000"/>
        <rFont val="Century Gothic"/>
        <family val="1"/>
      </rPr>
      <t xml:space="preserve">de las NNAyJ, es decir en las </t>
    </r>
    <r>
      <rPr>
        <b/>
        <i/>
        <sz val="12"/>
        <color rgb="FF000000"/>
        <rFont val="Century Gothic"/>
        <family val="1"/>
      </rPr>
      <t>familias, docentes, escuela, médicos, comunidad, etc.</t>
    </r>
    <r>
      <rPr>
        <i/>
        <sz val="12"/>
        <color rgb="FF000000"/>
        <rFont val="Century Gothic"/>
        <family val="1"/>
      </rPr>
      <t xml:space="preserve">? 
(Máximo 200 palabras) 
</t>
    </r>
  </si>
  <si>
    <t>6. Describa cómo el proyecto integrará el componente de Promoción en Derechos Humanos</t>
  </si>
  <si>
    <r>
      <rPr>
        <sz val="11.5"/>
        <color rgb="FF000000"/>
        <rFont val="Century Gothic"/>
      </rPr>
      <t xml:space="preserve">Los proyectos financiados a través de convocatorias robustas de FDUM, establecen como requisito la </t>
    </r>
    <r>
      <rPr>
        <b/>
        <sz val="11.5"/>
        <color rgb="FF000000"/>
        <rFont val="Century Gothic"/>
      </rPr>
      <t xml:space="preserve">incoporporación de al menos un objetivo orientado a que niñas, niños, adolescentes y jóvenes; personas cuidadoras primarias y/o el personal de la OSC, </t>
    </r>
    <r>
      <rPr>
        <sz val="11.5"/>
        <color rgb="FF000000"/>
        <rFont val="Century Gothic"/>
      </rPr>
      <t xml:space="preserve">conozcan, promuevan y, a largo plazo, ejerzan y pongan en práctica la exigibilidad de los Derechos Humanos. </t>
    </r>
  </si>
  <si>
    <r>
      <rPr>
        <sz val="11.5"/>
        <color rgb="FF000000"/>
        <rFont val="Century Gothic"/>
      </rPr>
      <t xml:space="preserve">Para mayor referencia sobre cómo integrar este componente se puede consultar la sección "Promoción de Derechos Humanos" de FDUM </t>
    </r>
    <r>
      <rPr>
        <i/>
        <sz val="11.5"/>
        <color rgb="FF000000"/>
        <rFont val="Century Gothic"/>
      </rPr>
      <t xml:space="preserve">. </t>
    </r>
    <r>
      <rPr>
        <b/>
        <i/>
        <sz val="10"/>
        <color rgb="FF3081AB"/>
        <rFont val="Century Gothic"/>
      </rPr>
      <t>Página web: https://dibujando.org.mx/promocion-de-derechos-humanos/</t>
    </r>
  </si>
  <si>
    <r>
      <rPr>
        <i/>
        <sz val="12"/>
        <color rgb="FF000000"/>
        <rFont val="Century Gothic"/>
      </rPr>
      <t xml:space="preserve">Describa </t>
    </r>
    <r>
      <rPr>
        <b/>
        <i/>
        <sz val="12"/>
        <color rgb="FF000000"/>
        <rFont val="Century Gothic"/>
      </rPr>
      <t>qué actividades realizará para la formación y/o difusión de derechos de la infancia.</t>
    </r>
    <r>
      <rPr>
        <i/>
        <sz val="12"/>
        <color rgb="FF000000"/>
        <rFont val="Century Gothic"/>
      </rPr>
      <t xml:space="preserve">  Tendientes a generar cambios en la percepción, el conocimiento y entendimiento de los derechos de la infancia, incluyen acciones de educación, formación, capacitación y/o difusión.
(Máximo 150 palabras) 
</t>
    </r>
  </si>
  <si>
    <r>
      <rPr>
        <sz val="9"/>
        <color rgb="FFFF0000"/>
        <rFont val="Century Gothic"/>
      </rPr>
      <t>Cargue en la Plataforma ConectadOSC el Plan de Formación en Derechos Humanos que implementará como parte del proyecto</t>
    </r>
    <r>
      <rPr>
        <b/>
        <sz val="9"/>
        <color rgb="FFFF0000"/>
        <rFont val="Century Gothic"/>
      </rPr>
      <t>.</t>
    </r>
  </si>
  <si>
    <t>7. Plan de Monitoreo y Evaluación del proyecto</t>
  </si>
  <si>
    <r>
      <rPr>
        <i/>
        <sz val="12"/>
        <color rgb="FF000000"/>
        <rFont val="Century Gothic"/>
      </rPr>
      <t xml:space="preserve">Describa cual es el </t>
    </r>
    <r>
      <rPr>
        <b/>
        <i/>
        <sz val="12"/>
        <color rgb="FF000000"/>
        <rFont val="Century Gothic"/>
      </rPr>
      <t>Plan de Monitoreo y Evaluación del proyecto</t>
    </r>
    <r>
      <rPr>
        <i/>
        <sz val="12"/>
        <color rgb="FF000000"/>
        <rFont val="Century Gothic"/>
      </rPr>
      <t xml:space="preserve"> 
(Máximo 200 palabras)</t>
    </r>
  </si>
  <si>
    <r>
      <rPr>
        <sz val="9"/>
        <color rgb="FFFF0000"/>
        <rFont val="Century Gothic"/>
      </rPr>
      <t xml:space="preserve">Cargue en la Plataforma ConectadOSC el </t>
    </r>
    <r>
      <rPr>
        <b/>
        <sz val="9"/>
        <color rgb="FFFF0000"/>
        <rFont val="Century Gothic"/>
      </rPr>
      <t>Plan de Monitoreo del Proyecto</t>
    </r>
    <r>
      <rPr>
        <sz val="9"/>
        <color rgb="FFFF0000"/>
        <rFont val="Century Gothic"/>
      </rPr>
      <t xml:space="preserve"> en PDF.</t>
    </r>
  </si>
  <si>
    <r>
      <rPr>
        <sz val="12"/>
        <color rgb="FF000000"/>
        <rFont val="Century Gothic"/>
        <family val="1"/>
      </rPr>
      <t xml:space="preserve">¿Cuéntan con alguna </t>
    </r>
    <r>
      <rPr>
        <b/>
        <sz val="12"/>
        <color rgb="FF000000"/>
        <rFont val="Century Gothic"/>
        <family val="1"/>
      </rPr>
      <t xml:space="preserve">herramienta o base de datos </t>
    </r>
    <r>
      <rPr>
        <sz val="12"/>
        <color rgb="FF000000"/>
        <rFont val="Century Gothic"/>
        <family val="1"/>
      </rPr>
      <t xml:space="preserve">que utilizarán para </t>
    </r>
    <r>
      <rPr>
        <b/>
        <sz val="12"/>
        <color rgb="FF000000"/>
        <rFont val="Century Gothic"/>
        <family val="1"/>
      </rPr>
      <t xml:space="preserve">medir el cumplimiento </t>
    </r>
    <r>
      <rPr>
        <sz val="12"/>
        <color rgb="FF000000"/>
        <rFont val="Century Gothic"/>
        <family val="1"/>
      </rPr>
      <t xml:space="preserve">de las metas e indicadores a nivel de objetivos y productos del proyecto? </t>
    </r>
    <r>
      <rPr>
        <b/>
        <sz val="12"/>
        <color rgb="FF000000"/>
        <rFont val="Century Gothic"/>
        <family val="1"/>
      </rPr>
      <t xml:space="preserve">
</t>
    </r>
    <r>
      <rPr>
        <i/>
        <sz val="11"/>
        <color rgb="FF000000"/>
        <rFont val="Century Gothic"/>
        <family val="1"/>
      </rPr>
      <t xml:space="preserve">Seleccione </t>
    </r>
    <r>
      <rPr>
        <b/>
        <i/>
        <sz val="11"/>
        <color rgb="FF000000"/>
        <rFont val="Century Gothic"/>
        <family val="1"/>
      </rPr>
      <t>sí o no</t>
    </r>
    <r>
      <rPr>
        <i/>
        <sz val="11"/>
        <color rgb="FF000000"/>
        <rFont val="Century Gothic"/>
        <family val="1"/>
      </rPr>
      <t xml:space="preserve"> de la lista desplegable</t>
    </r>
  </si>
  <si>
    <r>
      <t xml:space="preserve">Describa la </t>
    </r>
    <r>
      <rPr>
        <b/>
        <i/>
        <sz val="12"/>
        <color rgb="FF000000"/>
        <rFont val="Century Gothic"/>
        <family val="1"/>
      </rPr>
      <t>herramienta o base de datos</t>
    </r>
    <r>
      <rPr>
        <i/>
        <sz val="12"/>
        <color rgb="FF000000"/>
        <rFont val="Century Gothic"/>
        <family val="1"/>
      </rPr>
      <t xml:space="preserve"> que utilizarán para </t>
    </r>
    <r>
      <rPr>
        <b/>
        <i/>
        <sz val="12"/>
        <color rgb="FF000000"/>
        <rFont val="Century Gothic"/>
        <family val="1"/>
      </rPr>
      <t xml:space="preserve">medir el cumplimiento </t>
    </r>
    <r>
      <rPr>
        <i/>
        <sz val="12"/>
        <color rgb="FF000000"/>
        <rFont val="Century Gothic"/>
        <family val="1"/>
      </rPr>
      <t>de las metas e indicadores del proyecto.
(Máximo 200 palabras)</t>
    </r>
  </si>
  <si>
    <t xml:space="preserve">8.Difusión y Transparencia </t>
  </si>
  <si>
    <r>
      <rPr>
        <i/>
        <sz val="12"/>
        <color rgb="FF000000"/>
        <rFont val="Century Gothic"/>
        <family val="1"/>
      </rPr>
      <t xml:space="preserve">¿Cómo se comunican los </t>
    </r>
    <r>
      <rPr>
        <b/>
        <i/>
        <sz val="12"/>
        <color rgb="FF000000"/>
        <rFont val="Century Gothic"/>
        <family val="1"/>
      </rPr>
      <t xml:space="preserve">aprendizajes y resultados </t>
    </r>
    <r>
      <rPr>
        <i/>
        <sz val="12"/>
        <color rgb="FF000000"/>
        <rFont val="Century Gothic"/>
        <family val="1"/>
      </rPr>
      <t xml:space="preserve">para la </t>
    </r>
    <r>
      <rPr>
        <b/>
        <i/>
        <sz val="12"/>
        <color rgb="FF000000"/>
        <rFont val="Century Gothic"/>
        <family val="1"/>
      </rPr>
      <t>rendición de cuentas</t>
    </r>
    <r>
      <rPr>
        <i/>
        <sz val="12"/>
        <color rgb="FF000000"/>
        <rFont val="Century Gothic"/>
        <family val="1"/>
      </rPr>
      <t xml:space="preserve"> con los diferentes actores involucrados en el proyecto?  
(Población Objetivo, Donantes, otras organizaciones, grupos de interes, etc?) 
(Máximo 200 palabras)</t>
    </r>
  </si>
  <si>
    <r>
      <rPr>
        <sz val="12"/>
        <color rgb="FF000000"/>
        <rFont val="Century Gothic"/>
        <family val="1"/>
      </rPr>
      <t xml:space="preserve">¿Cuéntan con con un informe anual y publicado? 
</t>
    </r>
    <r>
      <rPr>
        <i/>
        <sz val="11"/>
        <color rgb="FF000000"/>
        <rFont val="Century Gothic"/>
        <family val="1"/>
      </rPr>
      <t xml:space="preserve">Seleccione </t>
    </r>
    <r>
      <rPr>
        <b/>
        <i/>
        <sz val="11"/>
        <color rgb="FF000000"/>
        <rFont val="Century Gothic"/>
        <family val="1"/>
      </rPr>
      <t>sí o no</t>
    </r>
    <r>
      <rPr>
        <i/>
        <sz val="11"/>
        <color rgb="FF000000"/>
        <rFont val="Century Gothic"/>
        <family val="1"/>
      </rPr>
      <t xml:space="preserve"> de la lista desplegable</t>
    </r>
  </si>
  <si>
    <t>Agregue el link de página web de sus redes sociales: ________________________</t>
  </si>
  <si>
    <t>9. Alianzas</t>
  </si>
  <si>
    <r>
      <rPr>
        <i/>
        <sz val="11"/>
        <color rgb="FF000000"/>
        <rFont val="Century Gothic"/>
      </rPr>
      <t xml:space="preserve">Enliste los </t>
    </r>
    <r>
      <rPr>
        <b/>
        <i/>
        <sz val="12"/>
        <color rgb="FF000000"/>
        <rFont val="Century Gothic"/>
      </rPr>
      <t xml:space="preserve">aliados o socios </t>
    </r>
    <r>
      <rPr>
        <i/>
        <sz val="11"/>
        <color rgb="FF000000"/>
        <rFont val="Century Gothic"/>
      </rPr>
      <t>(locales o nacionales)</t>
    </r>
    <r>
      <rPr>
        <b/>
        <i/>
        <sz val="11"/>
        <color rgb="FF000000"/>
        <rFont val="Century Gothic"/>
      </rPr>
      <t xml:space="preserve"> </t>
    </r>
    <r>
      <rPr>
        <i/>
        <sz val="11"/>
        <color rgb="FF000000"/>
        <rFont val="Century Gothic"/>
      </rPr>
      <t>que estarán contribuyendo para lograr la meta del proyecto:</t>
    </r>
  </si>
  <si>
    <t>Nombre del aliado o socio</t>
  </si>
  <si>
    <t>Rol del aliado / socio</t>
  </si>
  <si>
    <t xml:space="preserve">Describe: ¿cómo contribuye en la implementación del proyecto? </t>
  </si>
  <si>
    <t>Otras Organizaciones de la Sociedad Civil</t>
  </si>
  <si>
    <t xml:space="preserve">Organizaciones de Base Comunitaria (autoridades, comités, grupos, colectivos, entre otros) </t>
  </si>
  <si>
    <t>Academia</t>
  </si>
  <si>
    <t>Gobierno federal, estatal o municipal</t>
  </si>
  <si>
    <t>Sector privado</t>
  </si>
  <si>
    <t>Organismos internacionales</t>
  </si>
  <si>
    <t>10. Sostenibilidad</t>
  </si>
  <si>
    <r>
      <rPr>
        <sz val="10"/>
        <color rgb="FF000000"/>
        <rFont val="Century Gothic"/>
        <family val="1"/>
      </rPr>
      <t xml:space="preserve">El proyecto </t>
    </r>
    <r>
      <rPr>
        <b/>
        <sz val="10"/>
        <color rgb="FF000000"/>
        <rFont val="Century Gothic"/>
        <family val="1"/>
      </rPr>
      <t>está en ejecución y no hay plan</t>
    </r>
    <r>
      <rPr>
        <sz val="10"/>
        <color rgb="FF000000"/>
        <rFont val="Century Gothic"/>
        <family val="1"/>
      </rPr>
      <t xml:space="preserve"> de acción para dar continuidad.</t>
    </r>
  </si>
  <si>
    <r>
      <rPr>
        <sz val="10"/>
        <color rgb="FF000000"/>
        <rFont val="Century Gothic"/>
        <family val="1"/>
      </rPr>
      <t xml:space="preserve">La organización tiene </t>
    </r>
    <r>
      <rPr>
        <b/>
        <sz val="10"/>
        <color rgb="FF000000"/>
        <rFont val="Century Gothic"/>
        <family val="1"/>
      </rPr>
      <t>algunas ideas</t>
    </r>
    <r>
      <rPr>
        <sz val="10"/>
        <color rgb="FF000000"/>
        <rFont val="Century Gothic"/>
        <family val="1"/>
      </rPr>
      <t xml:space="preserve"> para que el proyecto continue.</t>
    </r>
  </si>
  <si>
    <r>
      <rPr>
        <sz val="10"/>
        <color rgb="FF000000"/>
        <rFont val="Century Gothic"/>
        <family val="1"/>
      </rPr>
      <t xml:space="preserve">Se está </t>
    </r>
    <r>
      <rPr>
        <b/>
        <sz val="10"/>
        <color rgb="FF000000"/>
        <rFont val="Century Gothic"/>
        <family val="1"/>
      </rPr>
      <t>desarrollando el plan de acción</t>
    </r>
    <r>
      <rPr>
        <sz val="10"/>
        <color rgb="FF000000"/>
        <rFont val="Century Gothic"/>
        <family val="1"/>
      </rPr>
      <t xml:space="preserve"> de continuidad del proyecto
  (mostrar evidencia) </t>
    </r>
  </si>
  <si>
    <r>
      <rPr>
        <sz val="10"/>
        <color rgb="FF000000"/>
        <rFont val="Century Gothic"/>
        <family val="1"/>
      </rPr>
      <t xml:space="preserve">El proyecto </t>
    </r>
    <r>
      <rPr>
        <b/>
        <sz val="10"/>
        <color rgb="FF000000"/>
        <rFont val="Century Gothic"/>
        <family val="1"/>
      </rPr>
      <t xml:space="preserve">cuenta con plan de acción </t>
    </r>
    <r>
      <rPr>
        <sz val="10"/>
        <color rgb="FF000000"/>
        <rFont val="Century Gothic"/>
        <family val="1"/>
      </rPr>
      <t xml:space="preserve">de continuidad del proyecto  
(mostrar evidencia) </t>
    </r>
  </si>
  <si>
    <r>
      <rPr>
        <i/>
        <sz val="12"/>
        <color rgb="FF000000"/>
        <rFont val="Century Gothic"/>
      </rPr>
      <t xml:space="preserve">Describa el  </t>
    </r>
    <r>
      <rPr>
        <b/>
        <i/>
        <sz val="12"/>
        <color rgb="FF000000"/>
        <rFont val="Century Gothic"/>
      </rPr>
      <t>Plan de Acción</t>
    </r>
    <r>
      <rPr>
        <i/>
        <sz val="12"/>
        <color rgb="FF000000"/>
        <rFont val="Century Gothic"/>
      </rPr>
      <t xml:space="preserve"> para dar </t>
    </r>
    <r>
      <rPr>
        <b/>
        <i/>
        <sz val="12"/>
        <color rgb="FF000000"/>
        <rFont val="Century Gothic"/>
      </rPr>
      <t>continuidad</t>
    </r>
    <r>
      <rPr>
        <i/>
        <sz val="12"/>
        <color rgb="FF000000"/>
        <rFont val="Century Gothic"/>
      </rPr>
      <t xml:space="preserve"> al proyecto. ( max. 200 palabras) 
Recuerde que el plan de acción ayuda a demostrar que los cambios generados en la población serán sostenibles en el tiempo, garantizando que los resultados del proyecto perduren después de la fecha de su conclusión.</t>
    </r>
  </si>
  <si>
    <r>
      <rPr>
        <b/>
        <sz val="9"/>
        <color rgb="FFFF0000"/>
        <rFont val="Century Gothic"/>
        <family val="1"/>
      </rPr>
      <t xml:space="preserve">Si contesto 3 o 4: 
</t>
    </r>
    <r>
      <rPr>
        <sz val="9"/>
        <color rgb="FFFF0000"/>
        <rFont val="Century Gothic"/>
        <family val="1"/>
      </rPr>
      <t xml:space="preserve">Cargue en la Plataforma ConectadOSC el </t>
    </r>
    <r>
      <rPr>
        <b/>
        <sz val="9"/>
        <color rgb="FFFF0000"/>
        <rFont val="Century Gothic"/>
        <family val="1"/>
      </rPr>
      <t xml:space="preserve">Plan de Acción </t>
    </r>
    <r>
      <rPr>
        <sz val="9"/>
        <color rgb="FFFF0000"/>
        <rFont val="Century Gothic"/>
        <family val="1"/>
      </rPr>
      <t>en PDF.</t>
    </r>
  </si>
  <si>
    <r>
      <rPr>
        <sz val="12"/>
        <color rgb="FF000000"/>
        <rFont val="Century Gothic"/>
      </rPr>
      <t xml:space="preserve">Seleccione de la lista desplegable el </t>
    </r>
    <r>
      <rPr>
        <b/>
        <i/>
        <sz val="12"/>
        <color rgb="FF000000"/>
        <rFont val="Century Gothic"/>
      </rPr>
      <t>mecanismo que seguirá el plan de acción para garantizar que los resultados del proyecto serán sostenibles y perdurarán a lo largo del tiempo:</t>
    </r>
  </si>
  <si>
    <t>a) aportaciones a la resolución del problema público identificado</t>
  </si>
  <si>
    <t>Fundación Dibujando un Mañana, A.C.</t>
  </si>
  <si>
    <r>
      <rPr>
        <b/>
        <sz val="12"/>
        <color rgb="FF000000"/>
        <rFont val="Century Gothic"/>
      </rPr>
      <t xml:space="preserve">* Para el cumplimiento de la meta del proyecto incluyan en el ML: 
</t>
    </r>
    <r>
      <rPr>
        <sz val="12"/>
        <color rgb="FF000000"/>
        <rFont val="Century Gothic"/>
      </rPr>
      <t xml:space="preserve">a) De </t>
    </r>
    <r>
      <rPr>
        <b/>
        <sz val="12"/>
        <color rgb="FF000000"/>
        <rFont val="Century Gothic"/>
      </rPr>
      <t>uno</t>
    </r>
    <r>
      <rPr>
        <sz val="12"/>
        <color rgb="FF000000"/>
        <rFont val="Century Gothic"/>
      </rPr>
      <t xml:space="preserve"> a </t>
    </r>
    <r>
      <rPr>
        <b/>
        <sz val="12"/>
        <color rgb="FF000000"/>
        <rFont val="Century Gothic"/>
      </rPr>
      <t>dos</t>
    </r>
    <r>
      <rPr>
        <sz val="12"/>
        <color rgb="FF000000"/>
        <rFont val="Century Gothic"/>
      </rPr>
      <t xml:space="preserve"> Objetivos/ Resultados enfocados al </t>
    </r>
    <r>
      <rPr>
        <u/>
        <sz val="12"/>
        <color rgb="FF0070C0"/>
        <rFont val="Century Gothic"/>
      </rPr>
      <t xml:space="preserve">ejercicio de </t>
    </r>
    <r>
      <rPr>
        <b/>
        <u/>
        <sz val="12"/>
        <color rgb="FF0070C0"/>
        <rFont val="Century Gothic"/>
      </rPr>
      <t xml:space="preserve">solo uno </t>
    </r>
    <r>
      <rPr>
        <u/>
        <sz val="12"/>
        <color rgb="FF0070C0"/>
        <rFont val="Century Gothic"/>
      </rPr>
      <t>de los DDHH</t>
    </r>
    <r>
      <rPr>
        <sz val="12"/>
        <color rgb="FF000000"/>
        <rFont val="Century Gothic"/>
      </rPr>
      <t xml:space="preserve"> de NNAJ priorizado 
b) Y solo </t>
    </r>
    <r>
      <rPr>
        <b/>
        <sz val="12"/>
        <color rgb="FF000000"/>
        <rFont val="Century Gothic"/>
      </rPr>
      <t>un</t>
    </r>
    <r>
      <rPr>
        <sz val="12"/>
        <color rgb="FF000000"/>
        <rFont val="Century Gothic"/>
      </rPr>
      <t xml:space="preserve"> Objetivo/Resultado enfocado al </t>
    </r>
    <r>
      <rPr>
        <b/>
        <u/>
        <sz val="12"/>
        <color rgb="FF0070C0"/>
        <rFont val="Century Gothic"/>
      </rPr>
      <t>incremento del conocimiento</t>
    </r>
    <r>
      <rPr>
        <sz val="12"/>
        <color rgb="FF000000"/>
        <rFont val="Century Gothic"/>
      </rPr>
      <t xml:space="preserve"> en DDHH del grupo priorizado </t>
    </r>
    <r>
      <rPr>
        <sz val="10"/>
        <color rgb="FF000000"/>
        <rFont val="Century Gothic"/>
      </rPr>
      <t xml:space="preserve">(NNAJ, Cuidadores Primarios o Personal Operativo) 
</t>
    </r>
    <r>
      <rPr>
        <b/>
        <sz val="12"/>
        <color rgb="FF000000"/>
        <rFont val="Century Gothic"/>
      </rPr>
      <t xml:space="preserve">* Y para el cumplimiento de cada Objetivo/Resultado incluyan de </t>
    </r>
    <r>
      <rPr>
        <b/>
        <u/>
        <sz val="12"/>
        <color rgb="FF0070C0"/>
        <rFont val="Century Gothic"/>
      </rPr>
      <t xml:space="preserve">2 a 3 Productos / Servicios </t>
    </r>
    <r>
      <rPr>
        <b/>
        <sz val="12"/>
        <color rgb="FF000000"/>
        <rFont val="Century Gothic"/>
      </rPr>
      <t xml:space="preserve">en el ML.  </t>
    </r>
  </si>
  <si>
    <t>Marco Lógico del Proyecto - ML</t>
  </si>
  <si>
    <t>Meta del proyecto</t>
  </si>
  <si>
    <t>Jerarquía</t>
  </si>
  <si>
    <t>Descripción</t>
  </si>
  <si>
    <t xml:space="preserve">Indicador </t>
  </si>
  <si>
    <r>
      <rPr>
        <b/>
        <sz val="14"/>
        <color rgb="FF000000"/>
        <rFont val="Century Gothic"/>
      </rPr>
      <t xml:space="preserve">Valor de Línea Base
</t>
    </r>
    <r>
      <rPr>
        <sz val="9"/>
        <color rgb="FF000000"/>
        <rFont val="Century Gothic"/>
      </rPr>
      <t>(% o # de la 1ª medición del indicador)</t>
    </r>
  </si>
  <si>
    <t>Meta Trimestre 1</t>
  </si>
  <si>
    <t>Meta Trimestre 2</t>
  </si>
  <si>
    <t>Meta Trimestre 3</t>
  </si>
  <si>
    <t>Meta Trimestre 4</t>
  </si>
  <si>
    <t>Meta al final del Proyecto</t>
  </si>
  <si>
    <r>
      <t xml:space="preserve">Medio de verificación
</t>
    </r>
    <r>
      <rPr>
        <sz val="11"/>
        <color rgb="FF000000"/>
        <rFont val="Century Gothic"/>
        <family val="1"/>
      </rPr>
      <t>(nombre de la fuente de datos e información que permitirá verificar el cumplimiento de cada objetivo y producto)</t>
    </r>
  </si>
  <si>
    <t>Riesgos y supuestos por cada objetivo</t>
  </si>
  <si>
    <t>Notas</t>
  </si>
  <si>
    <t xml:space="preserve">Objetivo/ Resultado 1 </t>
  </si>
  <si>
    <r>
      <rPr>
        <b/>
        <i/>
        <sz val="14"/>
        <color rgb="FFFFFFFF"/>
        <rFont val="Century Gothic"/>
      </rPr>
      <t>ejemplo</t>
    </r>
    <r>
      <rPr>
        <b/>
        <sz val="14"/>
        <color rgb="FFFFFFFF"/>
        <rFont val="Century Gothic"/>
      </rPr>
      <t xml:space="preserve">: Las niñas y adolescentes identifican y responden a la violencia de género </t>
    </r>
  </si>
  <si>
    <r>
      <rPr>
        <i/>
        <sz val="14"/>
        <color theme="0"/>
        <rFont val="Century Gothic"/>
        <family val="1"/>
      </rPr>
      <t>ejemplo</t>
    </r>
    <r>
      <rPr>
        <b/>
        <sz val="14"/>
        <color theme="0"/>
        <rFont val="Century Gothic"/>
        <family val="1"/>
      </rPr>
      <t xml:space="preserve">: Número niñas y adolescentes adquieren conocimientos para identificar y responder a la violencia de género </t>
    </r>
  </si>
  <si>
    <t>Producto/ Servicio 1.1</t>
  </si>
  <si>
    <r>
      <rPr>
        <b/>
        <i/>
        <sz val="14"/>
        <color rgb="FF000000"/>
        <rFont val="Century Gothic"/>
      </rPr>
      <t>ejemplo:</t>
    </r>
    <r>
      <rPr>
        <sz val="14"/>
        <color rgb="FF000000"/>
        <rFont val="Century Gothic"/>
      </rPr>
      <t xml:space="preserve"> Niñas y adolescentes completan el proceso formativo</t>
    </r>
  </si>
  <si>
    <r>
      <rPr>
        <b/>
        <sz val="14"/>
        <rFont val="Century Gothic"/>
        <family val="1"/>
      </rPr>
      <t>ejemplo:</t>
    </r>
    <r>
      <rPr>
        <sz val="14"/>
        <rFont val="Century Gothic"/>
        <family val="1"/>
      </rPr>
      <t xml:space="preserve"> Número de niñas y adolescentes que completan el proceso formativo</t>
    </r>
  </si>
  <si>
    <t xml:space="preserve"> </t>
  </si>
  <si>
    <t>Actividad 1</t>
  </si>
  <si>
    <t>Taller "Rompiendo Estereotipos"</t>
  </si>
  <si>
    <t>Número de niñas y adolecentes participantes en el taller</t>
  </si>
  <si>
    <t>Actividad 2</t>
  </si>
  <si>
    <t>Técnicas de expresión corporal y emocional</t>
  </si>
  <si>
    <t>Número de niñas y adolecentes participantes en los Roll- Playing</t>
  </si>
  <si>
    <t>Actividad 3</t>
  </si>
  <si>
    <t>Sesiones de "habilidades socioemocionales"</t>
  </si>
  <si>
    <t>Número de niñas y adolecentes participantes en las sesiones</t>
  </si>
  <si>
    <t>Producto/Servicio 1.2</t>
  </si>
  <si>
    <r>
      <rPr>
        <b/>
        <i/>
        <sz val="14"/>
        <color rgb="FF000000"/>
        <rFont val="Century Gothic"/>
      </rPr>
      <t>ejemplo:</t>
    </r>
    <r>
      <rPr>
        <sz val="14"/>
        <color rgb="FF000000"/>
        <rFont val="Century Gothic"/>
      </rPr>
      <t xml:space="preserve"> Campaña de comunicación para la prevención de la violencia de género</t>
    </r>
  </si>
  <si>
    <r>
      <rPr>
        <b/>
        <sz val="14"/>
        <color rgb="FF000000"/>
        <rFont val="Century Gothic"/>
      </rPr>
      <t>ejemplo:</t>
    </r>
    <r>
      <rPr>
        <sz val="14"/>
        <color rgb="FF000000"/>
        <rFont val="Century Gothic"/>
      </rPr>
      <t xml:space="preserve"> Número de niñas y adolescentes que participan en la campaña de comunicación</t>
    </r>
  </si>
  <si>
    <t>Definición del objetivo, temática y público objetivo (target)</t>
  </si>
  <si>
    <t>Diagnóstico de la campaña</t>
  </si>
  <si>
    <t>Medios y canales de comunicación</t>
  </si>
  <si>
    <t>Número de medios y canales de comunicación</t>
  </si>
  <si>
    <t>Mensajes para la prevención de la violencia de género</t>
  </si>
  <si>
    <t>Número de mensajes diseñados</t>
  </si>
  <si>
    <t>Producto / Servicio 1.3</t>
  </si>
  <si>
    <r>
      <rPr>
        <b/>
        <i/>
        <sz val="14"/>
        <color rgb="FF000000"/>
        <rFont val="Century Gothic"/>
      </rPr>
      <t>ejemplo:</t>
    </r>
    <r>
      <rPr>
        <sz val="14"/>
        <color rgb="FF000000"/>
        <rFont val="Century Gothic"/>
      </rPr>
      <t xml:space="preserve"> Diálogos de Sensibilización Comunitaria</t>
    </r>
  </si>
  <si>
    <r>
      <rPr>
        <b/>
        <sz val="14"/>
        <color rgb="FF000000"/>
        <rFont val="Century Gothic"/>
      </rPr>
      <t>ejemplo:</t>
    </r>
    <r>
      <rPr>
        <sz val="14"/>
        <color rgb="FF000000"/>
        <rFont val="Century Gothic"/>
      </rPr>
      <t xml:space="preserve"> Número de niñas y adolescentes que participan en los espacios de diálogo</t>
    </r>
  </si>
  <si>
    <t>Identificación de actores comunitarios</t>
  </si>
  <si>
    <t>Número de actores identificados</t>
  </si>
  <si>
    <t>Espacios de diálogos comunitarios</t>
  </si>
  <si>
    <t>Número de espacios de diálogo implementados</t>
  </si>
  <si>
    <t>Materiales informativos sobre la prevención de la violencia de género</t>
  </si>
  <si>
    <t>Número de materiales informativos distribuídos</t>
  </si>
  <si>
    <t xml:space="preserve">Objetivo/ Resultado 2 </t>
  </si>
  <si>
    <t>Producto/ Servicio 2.1</t>
  </si>
  <si>
    <t>Actividad 4</t>
  </si>
  <si>
    <t>Producto/Servicio 2.2</t>
  </si>
  <si>
    <t>Producto / Servicio 2.3</t>
  </si>
  <si>
    <r>
      <rPr>
        <b/>
        <sz val="18"/>
        <color rgb="FFFFFFFF"/>
        <rFont val="Century Gothic"/>
      </rPr>
      <t xml:space="preserve">Objetivo/ Resultado 3
</t>
    </r>
    <r>
      <rPr>
        <sz val="14"/>
        <color rgb="FFFFFFFF"/>
        <rFont val="Century Gothic"/>
      </rPr>
      <t xml:space="preserve">"incremento del 
conocimiento en DDHH"
</t>
    </r>
    <r>
      <rPr>
        <b/>
        <i/>
        <sz val="14"/>
        <color rgb="FFFFFF00"/>
        <rFont val="Century Gothic"/>
      </rPr>
      <t xml:space="preserve">Seleccionar de la lista desplegable el </t>
    </r>
    <r>
      <rPr>
        <b/>
        <i/>
        <u/>
        <sz val="14"/>
        <color rgb="FFFFFF00"/>
        <rFont val="Century Gothic"/>
      </rPr>
      <t>grupo priorizado</t>
    </r>
  </si>
  <si>
    <t>NNAJ incrementan su conocimiento sobre sus derechos humanos</t>
  </si>
  <si>
    <t>Número de NNAJ que incrementan su conocimiento sobre sus derechos humanos</t>
  </si>
  <si>
    <t>Instrumento para evaluar conocimientos (entrada y salida)</t>
  </si>
  <si>
    <t>Producto/Servicio 3.1</t>
  </si>
  <si>
    <t xml:space="preserve"> NNAyJ que participan y completan el programa de formación</t>
  </si>
  <si>
    <t>Número de NNAyJ que participan y completan el programa de formación</t>
  </si>
  <si>
    <t xml:space="preserve">Plan de Trabajo y Carta Descriptiva de la implementación del Taller / sesiones </t>
  </si>
  <si>
    <t>Talleres / Sesiones de formación para NNAyJ</t>
  </si>
  <si>
    <t>Número de talleres / sesiones de formación para NNAyJ</t>
  </si>
  <si>
    <t>Listas de asistencia por taller o sesión</t>
  </si>
  <si>
    <t>Materiales didácticos</t>
  </si>
  <si>
    <t>Número de materiales didácticos distribuídos</t>
  </si>
  <si>
    <t>Campaña de sensibilización</t>
  </si>
  <si>
    <t>Número de campañas de sensibilización</t>
  </si>
  <si>
    <t>Presupuesto del Proyecto</t>
  </si>
  <si>
    <t>RUBRO</t>
  </si>
  <si>
    <t>CONCEPTO</t>
  </si>
  <si>
    <t>Mes 1</t>
  </si>
  <si>
    <t>Mes 2</t>
  </si>
  <si>
    <t>Mes 3</t>
  </si>
  <si>
    <t>Mes 4</t>
  </si>
  <si>
    <t>Mes 5</t>
  </si>
  <si>
    <t>Mes 6</t>
  </si>
  <si>
    <t>Mes 7</t>
  </si>
  <si>
    <t>Mes 8</t>
  </si>
  <si>
    <t>Mes 9</t>
  </si>
  <si>
    <t>Mes 10</t>
  </si>
  <si>
    <t>Mes 11</t>
  </si>
  <si>
    <t>Mes 12</t>
  </si>
  <si>
    <r>
      <rPr>
        <b/>
        <sz val="14"/>
        <color theme="0"/>
        <rFont val="Century Gothic"/>
        <family val="1"/>
      </rPr>
      <t xml:space="preserve">Inversión </t>
    </r>
    <r>
      <rPr>
        <b/>
        <sz val="12"/>
        <color theme="0"/>
        <rFont val="Century Gothic"/>
        <family val="1"/>
      </rPr>
      <t>Solicitada a FDUM</t>
    </r>
  </si>
  <si>
    <t>CO-INVERSIÓN de la OSC - Mínimo 20% del proyecto</t>
  </si>
  <si>
    <r>
      <rPr>
        <b/>
        <sz val="20"/>
        <color rgb="FFFFFFFF"/>
        <rFont val="Century Gothic"/>
      </rPr>
      <t xml:space="preserve">Recursos humanos
</t>
    </r>
    <r>
      <rPr>
        <sz val="16"/>
        <color rgb="FFFFFFFF"/>
        <rFont val="Century Gothic"/>
      </rPr>
      <t>(Solo se financiará personal operativo)</t>
    </r>
  </si>
  <si>
    <t>(ejemplo) Coordinación</t>
  </si>
  <si>
    <t>(ejemplo) Facilitador-a</t>
  </si>
  <si>
    <t>(ejemplo) Psicóloga</t>
  </si>
  <si>
    <t xml:space="preserve">SUBTOTAL: </t>
  </si>
  <si>
    <t>Equipamiento</t>
  </si>
  <si>
    <t>(ejemplo) Laptop</t>
  </si>
  <si>
    <t>(ejemplo) Software</t>
  </si>
  <si>
    <t>Materiales</t>
  </si>
  <si>
    <t>(ejemplo) Papelería, impresiones, etc</t>
  </si>
  <si>
    <t>Promoción de Derechos</t>
  </si>
  <si>
    <t>(ejemplo) Taller de formación de Derechos de la Infancia</t>
  </si>
  <si>
    <r>
      <rPr>
        <b/>
        <sz val="20"/>
        <color rgb="FFFFFFFF"/>
        <rFont val="Century Gothic"/>
      </rPr>
      <t xml:space="preserve">Otros gastos
</t>
    </r>
    <r>
      <rPr>
        <sz val="14"/>
        <color rgb="FFFFFFFF"/>
        <rFont val="Century Gothic"/>
      </rPr>
      <t>(No se financiarán servicios)</t>
    </r>
    <r>
      <rPr>
        <b/>
        <sz val="20"/>
        <color rgb="FFFFFFFF"/>
        <rFont val="Century Gothic"/>
      </rPr>
      <t xml:space="preserve"> </t>
    </r>
  </si>
  <si>
    <t xml:space="preserve">(ejemplo) becas educativas, etc. </t>
  </si>
  <si>
    <t>MONTO TOTAL DE LA INTERVENCIÓN DIRECTA</t>
  </si>
  <si>
    <t xml:space="preserve">Añadir tantas filas como sea necesario, sin borrar los Subtotales. </t>
  </si>
  <si>
    <t>Narrativa del presupuesto</t>
  </si>
  <si>
    <r>
      <rPr>
        <sz val="14"/>
        <color rgb="FF000000"/>
        <rFont val="Century Gothic"/>
        <family val="1"/>
      </rPr>
      <t xml:space="preserve">En esta sección podrás explicar con más </t>
    </r>
    <r>
      <rPr>
        <b/>
        <sz val="14"/>
        <color rgb="FF000000"/>
        <rFont val="Century Gothic"/>
        <family val="1"/>
      </rPr>
      <t xml:space="preserve">detalle cada uno de los rubros </t>
    </r>
    <r>
      <rPr>
        <sz val="14"/>
        <color rgb="FF000000"/>
        <rFont val="Century Gothic"/>
        <family val="1"/>
      </rPr>
      <t xml:space="preserve">solicitados en tu presupuesto. 
El </t>
    </r>
    <r>
      <rPr>
        <b/>
        <sz val="14"/>
        <color rgb="FF3081AB"/>
        <rFont val="Century Gothic"/>
        <family val="1"/>
      </rPr>
      <t>texto marcado en azul</t>
    </r>
    <r>
      <rPr>
        <sz val="14"/>
        <color rgb="FF000000"/>
        <rFont val="Century Gothic"/>
        <family val="1"/>
      </rPr>
      <t xml:space="preserve"> es un ejemplo para guiarte en la redacción, pero puedes </t>
    </r>
    <r>
      <rPr>
        <b/>
        <sz val="14"/>
        <color rgb="FF3081AB"/>
        <rFont val="Century Gothic"/>
        <family val="1"/>
      </rPr>
      <t>borrarlo</t>
    </r>
    <r>
      <rPr>
        <sz val="14"/>
        <color rgb="FF000000"/>
        <rFont val="Century Gothic"/>
        <family val="1"/>
      </rPr>
      <t xml:space="preserve"> para </t>
    </r>
    <r>
      <rPr>
        <b/>
        <sz val="14"/>
        <color rgb="FF000000"/>
        <rFont val="Century Gothic"/>
        <family val="1"/>
      </rPr>
      <t xml:space="preserve">ingresar tu propia narrativa. </t>
    </r>
  </si>
  <si>
    <t>1. Recursos Humanos (solo personal operativo)</t>
  </si>
  <si>
    <r>
      <rPr>
        <sz val="12"/>
        <color rgb="FF000000"/>
        <rFont val="Century Gothic"/>
        <family val="1"/>
      </rPr>
      <t xml:space="preserve">Escribe aquí…....
</t>
    </r>
    <r>
      <rPr>
        <sz val="12"/>
        <color rgb="FF3081AB"/>
        <rFont val="Century Gothic"/>
        <family val="1"/>
      </rPr>
      <t xml:space="preserve">                     </t>
    </r>
    <r>
      <rPr>
        <sz val="14"/>
        <color rgb="FF3081AB"/>
        <rFont val="Century Gothic"/>
        <family val="1"/>
      </rPr>
      <t xml:space="preserve">   </t>
    </r>
    <r>
      <rPr>
        <b/>
        <sz val="14"/>
        <color rgb="FF3081AB"/>
        <rFont val="Century Gothic"/>
        <family val="1"/>
      </rPr>
      <t>Ejemplo</t>
    </r>
    <r>
      <rPr>
        <sz val="14"/>
        <color rgb="FF3081AB"/>
        <rFont val="Century Gothic"/>
        <family val="1"/>
      </rPr>
      <t xml:space="preserve">: en la presente sección debe desglosar las actividades que desarrollarán las diferentes personas involucradas directamente en la planeación, ejecución y coordinación del proyecto, indicando el porcentaje de su jornada laboral que destinará exclusivamente a las actividades del proyecto, así como las horas a la semana que eso representa. Expresar la multiplicación del número de meses por el salario mensual. Se recomienda que considere el monto de las prestaciones laborales (IMSS, INFONAVIT, etc., y lo integre como salario neto al momento de establecer el salario mensual.  </t>
    </r>
  </si>
  <si>
    <t>Puesto</t>
  </si>
  <si>
    <r>
      <t xml:space="preserve">Salario Mensual </t>
    </r>
    <r>
      <rPr>
        <sz val="14"/>
        <color theme="0"/>
        <rFont val="Century Gothic"/>
        <family val="1"/>
      </rPr>
      <t>(aproximado)</t>
    </r>
  </si>
  <si>
    <t>%  del salario dedicado al proyecto</t>
  </si>
  <si>
    <t>% de tiempo dedicado al proyecto</t>
  </si>
  <si>
    <t>Descripción de actividades a realizar</t>
  </si>
  <si>
    <t>ejemplo: 
Coordinación del Proyecto</t>
  </si>
  <si>
    <t>100% dedicado al proyecto y 48 horas efectivas a la semana</t>
  </si>
  <si>
    <r>
      <rPr>
        <b/>
        <sz val="11"/>
        <color rgb="FF3081AB"/>
        <rFont val="Century Gothic"/>
        <family val="1"/>
      </rPr>
      <t xml:space="preserve">ejemplo: </t>
    </r>
    <r>
      <rPr>
        <sz val="11"/>
        <color rgb="FF3081AB"/>
        <rFont val="Century Gothic"/>
        <family val="1"/>
      </rPr>
      <t>Dirigirá al equipo implementador del proyecto y determinará las acciones y el plan de trabajo para el cumplimiento de los objetivos del mismo; evaluará y coordinará las tareas, actividades, entregables y resultados del equipo; supervisará la elaboración de los manuales en sus contenidos y metodología; mantendrá la relación y las comunicaciones con FDUM; realizará los viajes solicitados para asegurar la óptima ejecución del proyecto de colaboración; fungirá como el enlace con los aliados estratégicos (entidades de gobierno, Organizaciones de la Sociedad Civil (OSC), empresas); coordinará el trabajo con los consultores externos y facilitará el acceso a los insumos necesarios (materiales o inmateriales) para la ejecución del proyecto (12 meses x $$______________ al mes).</t>
    </r>
  </si>
  <si>
    <t>2. Equipamiento</t>
  </si>
  <si>
    <r>
      <rPr>
        <sz val="12"/>
        <color rgb="FF000000"/>
        <rFont val="Century Gothic"/>
        <family val="1"/>
      </rPr>
      <t xml:space="preserve">Escribe aquí…....
</t>
    </r>
    <r>
      <rPr>
        <sz val="14"/>
        <color rgb="FF2F75B5"/>
        <rFont val="Century Gothic"/>
        <family val="1"/>
      </rPr>
      <t xml:space="preserve">                      </t>
    </r>
    <r>
      <rPr>
        <sz val="14"/>
        <color rgb="FF3081AB"/>
        <rFont val="Century Gothic"/>
        <family val="1"/>
      </rPr>
      <t xml:space="preserve">  </t>
    </r>
    <r>
      <rPr>
        <b/>
        <sz val="14"/>
        <color rgb="FF3081AB"/>
        <rFont val="Century Gothic"/>
        <family val="1"/>
      </rPr>
      <t>Ejemplo</t>
    </r>
    <r>
      <rPr>
        <sz val="14"/>
        <color rgb="FF3081AB"/>
        <rFont val="Century Gothic"/>
        <family val="1"/>
      </rPr>
      <t xml:space="preserve">: para la ejecución del proyecto será necesario </t>
    </r>
    <r>
      <rPr>
        <b/>
        <sz val="14"/>
        <color rgb="FF3081AB"/>
        <rFont val="Century Gothic"/>
        <family val="1"/>
      </rPr>
      <t>gastos en equipamiento</t>
    </r>
    <r>
      <rPr>
        <sz val="14"/>
        <color rgb="FF3081AB"/>
        <rFont val="Century Gothic"/>
        <family val="1"/>
      </rPr>
      <t xml:space="preserve"> </t>
    </r>
    <r>
      <rPr>
        <b/>
        <sz val="14"/>
        <color rgb="FF3081AB"/>
        <rFont val="Century Gothic"/>
        <family val="1"/>
      </rPr>
      <t>como _____________________________________________</t>
    </r>
    <r>
      <rPr>
        <sz val="14"/>
        <color rgb="FF3081AB"/>
        <rFont val="Century Gothic"/>
        <family val="1"/>
      </rPr>
      <t>, con la finalidad de asegurar su desarrollo de manera óptima.  A continuación, se desglosan los diferentes tipos de equipamiento requeridos e incluidos en el presupuesto del proyecto.</t>
    </r>
  </si>
  <si>
    <t>Tipo de equipo</t>
  </si>
  <si>
    <t>Cantidad</t>
  </si>
  <si>
    <t>Costo unitario (aproximado)</t>
  </si>
  <si>
    <t>Total</t>
  </si>
  <si>
    <t>¿Para qué y quién lo usará?</t>
  </si>
  <si>
    <t>ejemplo: 
Software para prevenir el ciberbullying</t>
  </si>
  <si>
    <r>
      <rPr>
        <b/>
        <sz val="12"/>
        <color rgb="FF3081AB"/>
        <rFont val="Century Gothic"/>
        <family val="1"/>
      </rPr>
      <t>Ejemplo:</t>
    </r>
    <r>
      <rPr>
        <sz val="12"/>
        <color rgb="FF3081AB"/>
        <rFont val="Century Gothic"/>
        <family val="1"/>
      </rPr>
      <t xml:space="preserve"> durante los procesos formativos se requiere la instalación de un software para prevenir el ciberbullying mediante diversas actividades y protocolos de actuación para prevenir la violencia, teniendo en cuenta que en los casos de acoso escolar hay tres protagonistas: la víctima, el acosador y los espectadores. </t>
    </r>
  </si>
  <si>
    <t xml:space="preserve">3. Materiales </t>
  </si>
  <si>
    <r>
      <rPr>
        <sz val="12"/>
        <color rgb="FF000000"/>
        <rFont val="Century Gothic"/>
        <family val="1"/>
      </rPr>
      <t xml:space="preserve">Escribe aquí…....
</t>
    </r>
    <r>
      <rPr>
        <sz val="12"/>
        <color rgb="FF2F75B5"/>
        <rFont val="Century Gothic"/>
        <family val="1"/>
      </rPr>
      <t xml:space="preserve">                       </t>
    </r>
    <r>
      <rPr>
        <sz val="12"/>
        <color rgb="FF3081AB"/>
        <rFont val="Century Gothic"/>
        <family val="1"/>
      </rPr>
      <t xml:space="preserve"> </t>
    </r>
    <r>
      <rPr>
        <sz val="14"/>
        <color rgb="FF3081AB"/>
        <rFont val="Century Gothic"/>
        <family val="1"/>
      </rPr>
      <t xml:space="preserve">Ejemplo: para la ejecución del proyecto será necesario </t>
    </r>
    <r>
      <rPr>
        <b/>
        <sz val="14"/>
        <color rgb="FF3081AB"/>
        <rFont val="Century Gothic"/>
        <family val="1"/>
      </rPr>
      <t>gastos de materiales como _____________________________________________,</t>
    </r>
    <r>
      <rPr>
        <sz val="14"/>
        <color rgb="FF3081AB"/>
        <rFont val="Century Gothic"/>
        <family val="1"/>
      </rPr>
      <t xml:space="preserve"> con la finalidad de asegurar su desarrollo de manera óptima.  A continuación, se desglosan los diferentes tipos de materiales requeridos e incluidos en el presupuesto del proyecto.</t>
    </r>
  </si>
  <si>
    <t>Tipo de material</t>
  </si>
  <si>
    <t>¿Qué uso se le dará al material?</t>
  </si>
  <si>
    <t>Impresión de lonas</t>
  </si>
  <si>
    <t>10 lonas</t>
  </si>
  <si>
    <t>Las 10 lonas en cinco barrios/escuelas  formarán parte de la "campaña de difusión". Cada lona habrá sido diseñada por el grupo de niñas y adolescentes y colocada en un espacio comunitario.</t>
  </si>
  <si>
    <t>5. Promoción de Derechos Humanos</t>
  </si>
  <si>
    <r>
      <rPr>
        <sz val="12"/>
        <color theme="1"/>
        <rFont val="Century Gothic"/>
        <family val="1"/>
      </rPr>
      <t>Escribe aquí…....</t>
    </r>
    <r>
      <rPr>
        <sz val="12"/>
        <color rgb="FF2F75B5"/>
        <rFont val="Century Gothic"/>
        <family val="1"/>
      </rPr>
      <t xml:space="preserve">
                        </t>
    </r>
    <r>
      <rPr>
        <b/>
        <sz val="16"/>
        <color rgb="FF3081AB"/>
        <rFont val="Century Gothic"/>
        <family val="1"/>
      </rPr>
      <t>Ejemplo</t>
    </r>
    <r>
      <rPr>
        <sz val="16"/>
        <color rgb="FF3081AB"/>
        <rFont val="Century Gothic"/>
        <family val="1"/>
      </rPr>
      <t xml:space="preserve">: para la promoción de derechos, la organización realizará un </t>
    </r>
    <r>
      <rPr>
        <u/>
        <sz val="16"/>
        <color rgb="FF3081AB"/>
        <rFont val="Century Gothic"/>
        <family val="1"/>
      </rPr>
      <t>encuentro por los derechos, talleres,</t>
    </r>
    <r>
      <rPr>
        <sz val="16"/>
        <color rgb="FF3081AB"/>
        <rFont val="Century Gothic"/>
        <family val="1"/>
      </rPr>
      <t xml:space="preserve"> entre otros</t>
    </r>
  </si>
  <si>
    <t>Tipo de material/recurso</t>
  </si>
  <si>
    <t>Descripción del material/recurso</t>
  </si>
  <si>
    <t>ejemplo: Encuentro "Por los derechos de niñas, niños y adolescentes"</t>
  </si>
  <si>
    <t>Viáticos para el Encuentro ""Por los derechos de niñas, niños y adolescentes"</t>
  </si>
  <si>
    <t>ejemplo: Implementación de 6 talleres cada dos meses</t>
  </si>
  <si>
    <t>Facilitación del taller cada bimestre sobre el derecho a una vida libre de violencia, derecho a la participación y organización.</t>
  </si>
  <si>
    <t>6. Otros gastos solicitados</t>
  </si>
  <si>
    <t>Tipo de gasto</t>
  </si>
  <si>
    <t xml:space="preserve">Descripción </t>
  </si>
  <si>
    <t>ejemplo:
Becas escolares</t>
  </si>
  <si>
    <t xml:space="preserve">Se pagarán las becas a 10 niñas de nivel educativo básico- primaria. </t>
  </si>
  <si>
    <t>Documento solicitados</t>
  </si>
  <si>
    <t xml:space="preserve">Tipo de financiamiento: </t>
  </si>
  <si>
    <r>
      <t xml:space="preserve">1. Marque con una </t>
    </r>
    <r>
      <rPr>
        <b/>
        <sz val="24"/>
        <rFont val="Century Gothic"/>
        <family val="1"/>
      </rPr>
      <t>X</t>
    </r>
    <r>
      <rPr>
        <b/>
        <sz val="16"/>
        <color rgb="FF3081AB"/>
        <rFont val="Century Gothic"/>
        <family val="1"/>
      </rPr>
      <t xml:space="preserve"> los documentos presentados y que deberá anexar al proyecto:											</t>
    </r>
  </si>
  <si>
    <t>Recursos Humanos específicos para la intervención</t>
  </si>
  <si>
    <r>
      <rPr>
        <i/>
        <sz val="14"/>
        <color rgb="FF000000"/>
        <rFont val="Century Gothic"/>
      </rPr>
      <t xml:space="preserve">a) Adjuntar el </t>
    </r>
    <r>
      <rPr>
        <b/>
        <i/>
        <sz val="14"/>
        <color rgb="FF000000"/>
        <rFont val="Century Gothic"/>
      </rPr>
      <t xml:space="preserve">CV del personal operativo </t>
    </r>
    <r>
      <rPr>
        <i/>
        <sz val="14"/>
        <color rgb="FF000000"/>
        <rFont val="Century Gothic"/>
      </rPr>
      <t>que participará en la implementación del proyecto</t>
    </r>
  </si>
  <si>
    <t>Integración de nuevo personal esencial para lograr los objetivos de la organización/ mejora continua</t>
  </si>
  <si>
    <t>a) Adjuntar CV del nuevo personal</t>
  </si>
  <si>
    <t xml:space="preserve">b) Perfil de puesto </t>
  </si>
  <si>
    <t>c) Plan de actividades</t>
  </si>
  <si>
    <t>Servicios de TI para el proyecto: desarrollo de plataformas, programación/ adquisición de software y/o equipo de cómputo</t>
  </si>
  <si>
    <t>a) Justificación del desarrollo de la plataforma o la programación del software y/o equipo de cómputo</t>
  </si>
  <si>
    <t>b) 2 cotizaciones con presupuesto desglosado y CV del proveedor (en caso de plataforma)</t>
  </si>
  <si>
    <t>Compra / renovación de material que contribuyan al modelo de intervención</t>
  </si>
  <si>
    <t xml:space="preserve">a) Justificación de la compra / renovación material </t>
  </si>
  <si>
    <t>b) 2 cotizaciones recientes y con presupuesto desglosado</t>
  </si>
  <si>
    <r>
      <rPr>
        <b/>
        <sz val="18"/>
        <color rgb="FF3081AB"/>
        <rFont val="Century Gothic"/>
        <family val="1"/>
      </rPr>
      <t xml:space="preserve">2. Se deberá cargar en ConectadOSC una "Carta de Solicitud de Inversión". 
</t>
    </r>
    <r>
      <rPr>
        <b/>
        <sz val="14"/>
        <rFont val="Century Gothic"/>
        <family val="1"/>
      </rPr>
      <t xml:space="preserve">En una hoja membretada/ logo de la organización y firmada por el Representante legal y la Dirección General y dirigida a FDUM. 	</t>
    </r>
    <r>
      <rPr>
        <b/>
        <sz val="16"/>
        <color rgb="FF3081AB"/>
        <rFont val="Century Gothic"/>
        <family val="1"/>
      </rPr>
      <t xml:space="preserve">							</t>
    </r>
  </si>
  <si>
    <t>a)</t>
  </si>
  <si>
    <t xml:space="preserve">Carta formal de solicitud del recurso: confirmando el monto solicitado y que exprese el compromiso de co-inversión.  </t>
  </si>
  <si>
    <t>Nota: revisar el % de coinversión requerido en la convocatoria</t>
  </si>
  <si>
    <t>CALIFICACIÓN</t>
  </si>
  <si>
    <t xml:space="preserve">Tipo de organización: </t>
  </si>
  <si>
    <t>País</t>
  </si>
  <si>
    <t>Estado</t>
  </si>
  <si>
    <t>Sí o NO</t>
  </si>
  <si>
    <t>Tipo de población:</t>
  </si>
  <si>
    <t>Etapas dek proyecto</t>
  </si>
  <si>
    <t>Catalogo de derechos</t>
  </si>
  <si>
    <t>Derechos Humanos priorizados por FDUM</t>
  </si>
  <si>
    <t>ODS</t>
  </si>
  <si>
    <t>Causa</t>
  </si>
  <si>
    <t>Sostenibilidad del Proyecto</t>
  </si>
  <si>
    <t>Rol aliado/ socio</t>
  </si>
  <si>
    <t>EBDHl- Marco Lógico</t>
  </si>
  <si>
    <t>Desarrollo Comunitario</t>
  </si>
  <si>
    <t>Aguascalientes</t>
  </si>
  <si>
    <t>Sí</t>
  </si>
  <si>
    <t>Personas con discapacidad</t>
  </si>
  <si>
    <t>NUEVO: fase inicial</t>
  </si>
  <si>
    <t>APLICA PARA TODOS LOS ARTÍCULOS:</t>
  </si>
  <si>
    <t>01 Fin de la pobreza</t>
  </si>
  <si>
    <r>
      <rPr>
        <sz val="10"/>
        <color rgb="FF000000"/>
        <rFont val="Century Gothic"/>
        <family val="1"/>
      </rPr>
      <t xml:space="preserve">a) aportaciones a la </t>
    </r>
    <r>
      <rPr>
        <b/>
        <sz val="10"/>
        <color rgb="FF000000"/>
        <rFont val="Century Gothic"/>
        <family val="1"/>
      </rPr>
      <t>resolución del problema público</t>
    </r>
    <r>
      <rPr>
        <sz val="10"/>
        <color rgb="FF000000"/>
        <rFont val="Century Gothic"/>
        <family val="1"/>
      </rPr>
      <t xml:space="preserve"> identificado</t>
    </r>
  </si>
  <si>
    <t>Aliado para incidencia</t>
  </si>
  <si>
    <t>PERSONAS TITULARES DE DERECHOS</t>
  </si>
  <si>
    <t xml:space="preserve">Medio de Verificación EbDH: </t>
  </si>
  <si>
    <t>Indicadores del Obejtivo</t>
  </si>
  <si>
    <t xml:space="preserve">Medios de Verificación del Objetivo: </t>
  </si>
  <si>
    <t>Casa Hogar</t>
  </si>
  <si>
    <t>Costa Rica</t>
  </si>
  <si>
    <t>Baja California</t>
  </si>
  <si>
    <t>Fortalecimiento Operativo</t>
  </si>
  <si>
    <t>No</t>
  </si>
  <si>
    <t>Población indígena</t>
  </si>
  <si>
    <t>EN EJECUCIÓN: 2 años en adelante</t>
  </si>
  <si>
    <t>ART 02 - NO DISCRIMINACIÓN</t>
  </si>
  <si>
    <t>Derecho a la salud</t>
  </si>
  <si>
    <t>02 Hambre cero</t>
  </si>
  <si>
    <t>Prevención y protección</t>
  </si>
  <si>
    <r>
      <rPr>
        <sz val="10"/>
        <color rgb="FF000000"/>
        <rFont val="Century Gothic"/>
        <family val="1"/>
      </rPr>
      <t xml:space="preserve">b) fortalecimiento y/o desarrollo de </t>
    </r>
    <r>
      <rPr>
        <b/>
        <sz val="10"/>
        <color rgb="FF000000"/>
        <rFont val="Century Gothic"/>
        <family val="1"/>
      </rPr>
      <t>herramientas organizacionales</t>
    </r>
  </si>
  <si>
    <t>Articula política pública</t>
  </si>
  <si>
    <t>Niñas, niños, adolescentes y jóvenes</t>
  </si>
  <si>
    <t>Registro de participación y avance del programa formativo</t>
  </si>
  <si>
    <r>
      <rPr>
        <sz val="11"/>
        <color rgb="FF000000"/>
        <rFont val="Century Gothic"/>
        <family val="1"/>
      </rPr>
      <t xml:space="preserve">Número de NNAJ que </t>
    </r>
    <r>
      <rPr>
        <b/>
        <sz val="11"/>
        <color rgb="FF000000"/>
        <rFont val="Century Gothic"/>
        <family val="1"/>
      </rPr>
      <t xml:space="preserve">incrementan su conocimiento </t>
    </r>
    <r>
      <rPr>
        <sz val="11"/>
        <color rgb="FF000000"/>
        <rFont val="Century Gothic"/>
        <family val="1"/>
      </rPr>
      <t>sobre sus derechos humanos</t>
    </r>
  </si>
  <si>
    <t>Escuela</t>
  </si>
  <si>
    <t>Baja California Sur</t>
  </si>
  <si>
    <t>Infraestructura y Equipamiento</t>
  </si>
  <si>
    <t>Población migrante</t>
  </si>
  <si>
    <t>CIERRE: último año</t>
  </si>
  <si>
    <t>ART 03 - INTERÉS SUPERIOR DEL NIÑO</t>
  </si>
  <si>
    <t>Derecho a vivir en familia</t>
  </si>
  <si>
    <t>03 Salud y Bienestar</t>
  </si>
  <si>
    <t>Salud y/o discapacidad</t>
  </si>
  <si>
    <r>
      <rPr>
        <sz val="10"/>
        <color rgb="FF000000"/>
        <rFont val="Century Gothic"/>
        <family val="1"/>
      </rPr>
      <t xml:space="preserve">c) desarrollo o consolidación de </t>
    </r>
    <r>
      <rPr>
        <b/>
        <sz val="10"/>
        <color rgb="FF000000"/>
        <rFont val="Century Gothic"/>
        <family val="1"/>
      </rPr>
      <t xml:space="preserve">estrategias para financiar </t>
    </r>
    <r>
      <rPr>
        <sz val="10"/>
        <color rgb="FF000000"/>
        <rFont val="Century Gothic"/>
        <family val="1"/>
      </rPr>
      <t>actividades a largo plazo</t>
    </r>
  </si>
  <si>
    <t>Agente de transformación social</t>
  </si>
  <si>
    <t>Cuidadores Primarios</t>
  </si>
  <si>
    <r>
      <rPr>
        <sz val="11"/>
        <color rgb="FF000000"/>
        <rFont val="Century Gothic"/>
        <family val="1"/>
      </rPr>
      <t>Número de Cuidadores Primarios que</t>
    </r>
    <r>
      <rPr>
        <b/>
        <sz val="11"/>
        <color rgb="FF000000"/>
        <rFont val="Century Gothic"/>
        <family val="1"/>
      </rPr>
      <t xml:space="preserve"> incrementan su conocimiento </t>
    </r>
    <r>
      <rPr>
        <sz val="11"/>
        <color rgb="FF000000"/>
        <rFont val="Century Gothic"/>
        <family val="1"/>
      </rPr>
      <t>sobre los derechos de NNAJ</t>
    </r>
  </si>
  <si>
    <t>Casa Hogar / Escuela</t>
  </si>
  <si>
    <t>Campeche</t>
  </si>
  <si>
    <t xml:space="preserve">Fortalecimiento Operativo y Desarrollo Integral </t>
  </si>
  <si>
    <t>Población en situación /riesgo de calle</t>
  </si>
  <si>
    <t>ART 06 - SUPERVIVENCIA Y DESARROLLO</t>
  </si>
  <si>
    <t>Derecho a vivir en condiciones de bienestar y a un sano desarrollo integral</t>
  </si>
  <si>
    <t>Nutrición y alimentación</t>
  </si>
  <si>
    <t>Asistencia técnica</t>
  </si>
  <si>
    <t>Personal Operativo</t>
  </si>
  <si>
    <t>Ambos: registro de participación e instrumento de medición</t>
  </si>
  <si>
    <r>
      <rPr>
        <sz val="11"/>
        <color rgb="FF000000"/>
        <rFont val="Century Gothic"/>
        <family val="1"/>
      </rPr>
      <t xml:space="preserve">Número de Personal Operativo que </t>
    </r>
    <r>
      <rPr>
        <b/>
        <sz val="11"/>
        <color rgb="FF000000"/>
        <rFont val="Century Gothic"/>
        <family val="1"/>
      </rPr>
      <t>incrementa su conocimiento</t>
    </r>
    <r>
      <rPr>
        <sz val="11"/>
        <color rgb="FF000000"/>
        <rFont val="Century Gothic"/>
        <family val="1"/>
      </rPr>
      <t xml:space="preserve"> sobre sobre los derechos de NNAJ</t>
    </r>
  </si>
  <si>
    <t>Salud</t>
  </si>
  <si>
    <t>Ciudad de México</t>
  </si>
  <si>
    <t>Desarrollo Integral e Infraestructura y Equipamiento</t>
  </si>
  <si>
    <t>Población con adicción o dependencia</t>
  </si>
  <si>
    <t>ART 19 - PROTECCIÓN CONTRA LOS MALOS TRATOS</t>
  </si>
  <si>
    <t>Derecho a una vida libre de violencia e integridad personal</t>
  </si>
  <si>
    <t>05 Igualdad de Género</t>
  </si>
  <si>
    <t>Ayuda Humanitaria</t>
  </si>
  <si>
    <t>Financiamiento</t>
  </si>
  <si>
    <t xml:space="preserve">Centro de Día </t>
  </si>
  <si>
    <t>Chiapas</t>
  </si>
  <si>
    <t>Fortalecimiento Operativo e Infraestructura y Equipamiento</t>
  </si>
  <si>
    <t>Población LGBTTIQ+</t>
  </si>
  <si>
    <t>ART 20 - PROTECCIÓN DE LOS NIÑOS PRIVADOS DE SU MEDIO FAMILIAR</t>
  </si>
  <si>
    <t>10 Reducción de las desigualdades</t>
  </si>
  <si>
    <t>Otra/ No aplica</t>
  </si>
  <si>
    <t>Fortalecimiento</t>
  </si>
  <si>
    <t>OBJETIVOS CON EBDH -ML</t>
  </si>
  <si>
    <t>INDICADORES DEL PRODUCTO</t>
  </si>
  <si>
    <t>MEDIO DE VERIFICACIÓN DEL PRODUCTO</t>
  </si>
  <si>
    <t>Centro Comunitario</t>
  </si>
  <si>
    <t>Chihuahua</t>
  </si>
  <si>
    <t>ART 23 - NIÑOS IMPEDIDOS</t>
  </si>
  <si>
    <t>11 Ciudades y comunidades sostenibles</t>
  </si>
  <si>
    <t>Fortalecimiento y Financiamiento</t>
  </si>
  <si>
    <r>
      <rPr>
        <sz val="11"/>
        <color rgb="FF000000"/>
        <rFont val="Century Gothic"/>
        <family val="1"/>
      </rPr>
      <t xml:space="preserve">Número de NNAyJ que </t>
    </r>
    <r>
      <rPr>
        <b/>
        <sz val="11"/>
        <color rgb="FF000000"/>
        <rFont val="Century Gothic"/>
        <family val="1"/>
      </rPr>
      <t xml:space="preserve">participan y completan </t>
    </r>
    <r>
      <rPr>
        <sz val="11"/>
        <color rgb="FF000000"/>
        <rFont val="Century Gothic"/>
        <family val="1"/>
      </rPr>
      <t>el programa de formación</t>
    </r>
  </si>
  <si>
    <t>Centro de Día / Centro Comunitario</t>
  </si>
  <si>
    <t>Coahuila</t>
  </si>
  <si>
    <t>ART 24 - SALUD Y SERVICIOS MÉDICOS</t>
  </si>
  <si>
    <t>16 Paz, justicia e instituciones sólidas</t>
  </si>
  <si>
    <t>Apoyo en infraestructura/ espacios</t>
  </si>
  <si>
    <t>Cuidadores Primarios incrementan su conocimiento sobre los derechos de NNAJ</t>
  </si>
  <si>
    <r>
      <rPr>
        <sz val="11"/>
        <color rgb="FF000000"/>
        <rFont val="Century Gothic"/>
        <family val="1"/>
      </rPr>
      <t xml:space="preserve">Número de Cuidadores Primarios que </t>
    </r>
    <r>
      <rPr>
        <b/>
        <sz val="11"/>
        <color rgb="FF000000"/>
        <rFont val="Century Gothic"/>
        <family val="1"/>
      </rPr>
      <t>participan y completan</t>
    </r>
    <r>
      <rPr>
        <sz val="11"/>
        <color rgb="FF000000"/>
        <rFont val="Century Gothic"/>
        <family val="1"/>
      </rPr>
      <t xml:space="preserve"> el programa de formación</t>
    </r>
  </si>
  <si>
    <t>Centro Deportivo</t>
  </si>
  <si>
    <t>Colima</t>
  </si>
  <si>
    <t xml:space="preserve">ART 28  - EDUCACIÓN </t>
  </si>
  <si>
    <t>17 Alianzas para lograr los objetivos</t>
  </si>
  <si>
    <t>Apoyo en necesidades específicas</t>
  </si>
  <si>
    <t>Personal Operativo incrementa su conocimiento sobre los derechos de NNAJ</t>
  </si>
  <si>
    <r>
      <rPr>
        <sz val="11"/>
        <color rgb="FF000000"/>
        <rFont val="Century Gothic"/>
        <family val="1"/>
      </rPr>
      <t>Número de Personal Operativo que</t>
    </r>
    <r>
      <rPr>
        <b/>
        <sz val="11"/>
        <color rgb="FF000000"/>
        <rFont val="Century Gothic"/>
        <family val="1"/>
      </rPr>
      <t xml:space="preserve"> participa y completa</t>
    </r>
    <r>
      <rPr>
        <sz val="11"/>
        <color rgb="FF000000"/>
        <rFont val="Century Gothic"/>
        <family val="1"/>
      </rPr>
      <t xml:space="preserve"> el programa de formación</t>
    </r>
  </si>
  <si>
    <t>Centro Terapéutico</t>
  </si>
  <si>
    <t>Durango</t>
  </si>
  <si>
    <t>Años de implementación</t>
  </si>
  <si>
    <t xml:space="preserve">ART 29 - OBJETIVOS DE LA EDUCACIÓN </t>
  </si>
  <si>
    <t>Contribuye con capital humano</t>
  </si>
  <si>
    <t>Comedor / Nutrición / Banco de Alimentos</t>
  </si>
  <si>
    <t>Estado de México</t>
  </si>
  <si>
    <t>ART 30 - NIÑOS PERTENECIENTES A MINORÍAS O POBLACIONES INDÍGENAS</t>
  </si>
  <si>
    <t>Brinda información de la población objetivo</t>
  </si>
  <si>
    <t>PRODUCTOS EN EL ML</t>
  </si>
  <si>
    <t>INDICADORES ACTIVIDAD</t>
  </si>
  <si>
    <t>MEDIO DE VERIFICACIÓN DE LA ACTIVIDAD</t>
  </si>
  <si>
    <t>Discapacidad</t>
  </si>
  <si>
    <t>Guanajuato</t>
  </si>
  <si>
    <t>ART 31 - ESPARCIMIENTO, JUEGO Y ACTIVIDADES CULTURALES</t>
  </si>
  <si>
    <t xml:space="preserve">Evaluación y/o fiscalización </t>
  </si>
  <si>
    <r>
      <t xml:space="preserve">Número de </t>
    </r>
    <r>
      <rPr>
        <b/>
        <sz val="11"/>
        <color theme="1"/>
        <rFont val="Century Gothic"/>
        <family val="1"/>
      </rPr>
      <t xml:space="preserve">talleres / sesiones </t>
    </r>
    <r>
      <rPr>
        <sz val="11"/>
        <color theme="1"/>
        <rFont val="Century Gothic"/>
        <family val="1"/>
      </rPr>
      <t>de formación para NNAyJ</t>
    </r>
  </si>
  <si>
    <t>Educación Especial</t>
  </si>
  <si>
    <t>Guerrero</t>
  </si>
  <si>
    <t>ART 32 - TRABAJO DE MENORES</t>
  </si>
  <si>
    <t>Generador de conocimiento</t>
  </si>
  <si>
    <t>Cuidadores Primarios que participan y completan el programa de formación</t>
  </si>
  <si>
    <r>
      <t xml:space="preserve">Número de </t>
    </r>
    <r>
      <rPr>
        <b/>
        <sz val="11"/>
        <color theme="1"/>
        <rFont val="Century Gothic"/>
        <family val="1"/>
      </rPr>
      <t xml:space="preserve">talleres / sesiones </t>
    </r>
    <r>
      <rPr>
        <sz val="11"/>
        <color theme="1"/>
        <rFont val="Century Gothic"/>
        <family val="1"/>
      </rPr>
      <t>de formación para Cuidadores Primarios/</t>
    </r>
  </si>
  <si>
    <t xml:space="preserve">Hospital </t>
  </si>
  <si>
    <t>Hidalgo</t>
  </si>
  <si>
    <t>ART 33 - USO Y TRÁFICO DE ESTUPEFACIENTES</t>
  </si>
  <si>
    <t>Difusor de conocimiento/ Comunicación</t>
  </si>
  <si>
    <t>Personal Operativo que participan y completan el programa de formación</t>
  </si>
  <si>
    <r>
      <t xml:space="preserve">Número de </t>
    </r>
    <r>
      <rPr>
        <b/>
        <sz val="11"/>
        <color theme="1"/>
        <rFont val="Century Gothic"/>
        <family val="1"/>
      </rPr>
      <t>talleres / sesiones</t>
    </r>
    <r>
      <rPr>
        <sz val="11"/>
        <color theme="1"/>
        <rFont val="Century Gothic"/>
        <family val="1"/>
      </rPr>
      <t xml:space="preserve"> de formación para Personal Operativo</t>
    </r>
  </si>
  <si>
    <t>Fundación de 2º Piso</t>
  </si>
  <si>
    <t>Jalisco</t>
  </si>
  <si>
    <t>ART 34 - EXPLOTACIÓN SEXUAL</t>
  </si>
  <si>
    <t>Cliente</t>
  </si>
  <si>
    <t>ACTIVIDADES EN ML</t>
  </si>
  <si>
    <t>Proyectos Productivos</t>
  </si>
  <si>
    <t>Michoacán</t>
  </si>
  <si>
    <t>6 en adelante</t>
  </si>
  <si>
    <t>ART 35 - VENTA, TRÁFICO Y TRATA DE NIÑOS</t>
  </si>
  <si>
    <t>Prevención/ Protección contra la trata</t>
  </si>
  <si>
    <t>Morelos</t>
  </si>
  <si>
    <t>ART 36 - OTRAS FORMAS DE EXPLOTACIÓN</t>
  </si>
  <si>
    <t>Talleres / Sesiones de formación para Cuidadores Primarios</t>
  </si>
  <si>
    <t>Otro</t>
  </si>
  <si>
    <t>Nayarit</t>
  </si>
  <si>
    <t>ART 37 - TORTURA Y PRIVACIÓN DE LA LIBERTAD</t>
  </si>
  <si>
    <t>Talleres / Sesiones de formación para Personal Operativo</t>
  </si>
  <si>
    <t>Nuevo León</t>
  </si>
  <si>
    <t xml:space="preserve">ART 38 - CONFLICTOS ARMADOS </t>
  </si>
  <si>
    <t>Oaxaca</t>
  </si>
  <si>
    <t>Puebla</t>
  </si>
  <si>
    <t>Querétaro</t>
  </si>
  <si>
    <t>Quintana Roo</t>
  </si>
  <si>
    <t>San Luis Potosí</t>
  </si>
  <si>
    <t>Sinaloa</t>
  </si>
  <si>
    <t>Sonora</t>
  </si>
  <si>
    <t>Tabasco</t>
  </si>
  <si>
    <t>Tamaulipas</t>
  </si>
  <si>
    <t>Tlaxcala</t>
  </si>
  <si>
    <t>Veracruz</t>
  </si>
  <si>
    <t>Yucatán</t>
  </si>
  <si>
    <t>Zacatecas</t>
  </si>
  <si>
    <t>Alajuela</t>
  </si>
  <si>
    <t>Cartago</t>
  </si>
  <si>
    <t>Guanacaste</t>
  </si>
  <si>
    <t>Heredia</t>
  </si>
  <si>
    <t>Puntarenas</t>
  </si>
  <si>
    <t>Limón</t>
  </si>
  <si>
    <t>San José</t>
  </si>
  <si>
    <t>EVALUACIÓN DEL MARCO LÓGICO</t>
  </si>
  <si>
    <t>VER COMENTARIOS PARA REVISAR ACUERDOS DE TALLER DE MARCO LÓGICO - 22 DE ABRIL DE 2020</t>
  </si>
  <si>
    <t>Requisitos de Evaluabilidad</t>
  </si>
  <si>
    <t>ESTRUCTURA</t>
  </si>
  <si>
    <t>Objetivos - Coherencia</t>
  </si>
  <si>
    <t>SI =X</t>
  </si>
  <si>
    <r>
      <rPr>
        <sz val="12"/>
        <color rgb="FF000000"/>
        <rFont val="Century Gothic"/>
        <family val="1"/>
      </rPr>
      <t xml:space="preserve">Se conoce la </t>
    </r>
    <r>
      <rPr>
        <b/>
        <sz val="12"/>
        <color rgb="FF000000"/>
        <rFont val="Century Gothic"/>
        <family val="1"/>
      </rPr>
      <t>problemática, contexto y necesidades</t>
    </r>
    <r>
      <rPr>
        <sz val="12"/>
        <color rgb="FF000000"/>
        <rFont val="Century Gothic"/>
        <family val="1"/>
      </rPr>
      <t xml:space="preserve"> de la población que atenderá el proyecto.</t>
    </r>
  </si>
  <si>
    <r>
      <rPr>
        <sz val="12"/>
        <color rgb="FF000000"/>
        <rFont val="Century Gothic"/>
        <family val="1"/>
      </rPr>
      <t>El proyecto presenta una</t>
    </r>
    <r>
      <rPr>
        <b/>
        <sz val="12"/>
        <color rgb="FF000000"/>
        <rFont val="Century Gothic"/>
        <family val="1"/>
      </rPr>
      <t xml:space="preserve"> meta a alcanzar, </t>
    </r>
    <r>
      <rPr>
        <sz val="12"/>
        <color rgb="FF000000"/>
        <rFont val="Century Gothic"/>
        <family val="1"/>
      </rPr>
      <t xml:space="preserve">redactada como un </t>
    </r>
    <r>
      <rPr>
        <b/>
        <sz val="12"/>
        <color rgb="FF000000"/>
        <rFont val="Century Gothic"/>
        <family val="1"/>
      </rPr>
      <t>cambio en el entorno</t>
    </r>
    <r>
      <rPr>
        <sz val="12"/>
        <color rgb="FF000000"/>
        <rFont val="Century Gothic"/>
        <family val="1"/>
      </rPr>
      <t xml:space="preserve"> o en la </t>
    </r>
    <r>
      <rPr>
        <b/>
        <sz val="12"/>
        <color rgb="FF000000"/>
        <rFont val="Century Gothic"/>
        <family val="1"/>
      </rPr>
      <t xml:space="preserve">calidad de vida y bienestar </t>
    </r>
    <r>
      <rPr>
        <sz val="12"/>
        <color rgb="FF000000"/>
        <rFont val="Century Gothic"/>
        <family val="1"/>
      </rPr>
      <t>de las personas (población objetivo)</t>
    </r>
  </si>
  <si>
    <t>X</t>
  </si>
  <si>
    <r>
      <rPr>
        <sz val="12"/>
        <color rgb="FF000000"/>
        <rFont val="Century Gothic"/>
        <family val="1"/>
      </rPr>
      <t xml:space="preserve">El proyecto contiene </t>
    </r>
    <r>
      <rPr>
        <b/>
        <sz val="12"/>
        <color rgb="FF000000"/>
        <rFont val="Century Gothic"/>
        <family val="1"/>
      </rPr>
      <t>objetivos de cambio</t>
    </r>
    <r>
      <rPr>
        <sz val="12"/>
        <color rgb="FF000000"/>
        <rFont val="Century Gothic"/>
        <family val="1"/>
      </rPr>
      <t xml:space="preserve"> (en comportamiento, habilidades, prácticas, actitudes, etc.) que se dirigen claramente a las </t>
    </r>
    <r>
      <rPr>
        <b/>
        <sz val="12"/>
        <color rgb="FF000000"/>
        <rFont val="Century Gothic"/>
        <family val="1"/>
      </rPr>
      <t xml:space="preserve">personas titulares de derechos </t>
    </r>
  </si>
  <si>
    <r>
      <rPr>
        <sz val="12"/>
        <color rgb="FF000000"/>
        <rFont val="Century Gothic"/>
        <family val="1"/>
      </rPr>
      <t xml:space="preserve">El proyecto plantea una relación de </t>
    </r>
    <r>
      <rPr>
        <b/>
        <sz val="12"/>
        <color rgb="FF000000"/>
        <rFont val="Century Gothic"/>
        <family val="1"/>
      </rPr>
      <t>causalidad</t>
    </r>
    <r>
      <rPr>
        <sz val="12"/>
        <color rgb="FF000000"/>
        <rFont val="Century Gothic"/>
        <family val="1"/>
      </rPr>
      <t xml:space="preserve"> entre los </t>
    </r>
    <r>
      <rPr>
        <b/>
        <sz val="12"/>
        <color rgb="FF000000"/>
        <rFont val="Century Gothic"/>
        <family val="1"/>
      </rPr>
      <t xml:space="preserve">insumos- actividades- productos y objetivos </t>
    </r>
    <r>
      <rPr>
        <sz val="12"/>
        <color rgb="FF000000"/>
        <rFont val="Century Gothic"/>
        <family val="1"/>
      </rPr>
      <t>del proyecto.</t>
    </r>
  </si>
  <si>
    <t>Indicadores - Smart</t>
  </si>
  <si>
    <r>
      <rPr>
        <sz val="12"/>
        <color rgb="FF000000"/>
        <rFont val="Century Gothic"/>
        <family val="1"/>
      </rPr>
      <t xml:space="preserve">Contiene </t>
    </r>
    <r>
      <rPr>
        <b/>
        <sz val="12"/>
        <color rgb="FF000000"/>
        <rFont val="Century Gothic"/>
        <family val="1"/>
      </rPr>
      <t>indicadores SMART</t>
    </r>
    <r>
      <rPr>
        <sz val="12"/>
        <color rgb="FF000000"/>
        <rFont val="Century Gothic"/>
        <family val="1"/>
      </rPr>
      <t>: específicos, medibles, alcanzabes, relevantes y con límite de tiempo.</t>
    </r>
  </si>
  <si>
    <r>
      <rPr>
        <sz val="12"/>
        <color rgb="FF000000"/>
        <rFont val="Century Gothic"/>
        <family val="1"/>
      </rPr>
      <t>Presentan</t>
    </r>
    <r>
      <rPr>
        <b/>
        <sz val="12"/>
        <color rgb="FF000000"/>
        <rFont val="Century Gothic"/>
        <family val="1"/>
      </rPr>
      <t xml:space="preserve"> indicadores de objetivos</t>
    </r>
    <r>
      <rPr>
        <sz val="12"/>
        <color rgb="FF000000"/>
        <rFont val="Century Gothic"/>
        <family val="1"/>
      </rPr>
      <t xml:space="preserve"> que miden los</t>
    </r>
    <r>
      <rPr>
        <b/>
        <sz val="12"/>
        <color rgb="FF000000"/>
        <rFont val="Century Gothic"/>
        <family val="1"/>
      </rPr>
      <t xml:space="preserve"> cambios o progresos </t>
    </r>
    <r>
      <rPr>
        <sz val="12"/>
        <color rgb="FF000000"/>
        <rFont val="Century Gothic"/>
        <family val="1"/>
      </rPr>
      <t xml:space="preserve">en las </t>
    </r>
    <r>
      <rPr>
        <b/>
        <sz val="12"/>
        <color rgb="FF000000"/>
        <rFont val="Century Gothic"/>
        <family val="1"/>
      </rPr>
      <t>NNAyJ</t>
    </r>
    <r>
      <rPr>
        <sz val="12"/>
        <color rgb="FF000000"/>
        <rFont val="Century Gothic"/>
        <family val="1"/>
      </rPr>
      <t>, más allá de las actividades o productos.</t>
    </r>
  </si>
  <si>
    <r>
      <rPr>
        <sz val="12"/>
        <color rgb="FF000000"/>
        <rFont val="Century Gothic"/>
        <family val="1"/>
      </rPr>
      <t>Se incluyen datos de</t>
    </r>
    <r>
      <rPr>
        <b/>
        <sz val="12"/>
        <color rgb="FF000000"/>
        <rFont val="Century Gothic"/>
        <family val="1"/>
      </rPr>
      <t xml:space="preserve"> línea de base</t>
    </r>
    <r>
      <rPr>
        <sz val="12"/>
        <color rgb="FF000000"/>
        <rFont val="Century Gothic"/>
        <family val="1"/>
      </rPr>
      <t xml:space="preserve"> (o de arranque) previos a la ejecución del proyecto a nivel de</t>
    </r>
    <r>
      <rPr>
        <b/>
        <sz val="12"/>
        <color rgb="FF000000"/>
        <rFont val="Century Gothic"/>
        <family val="1"/>
      </rPr>
      <t xml:space="preserve"> objetivos y productos.</t>
    </r>
  </si>
  <si>
    <r>
      <rPr>
        <sz val="12"/>
        <color rgb="FF000000"/>
        <rFont val="Century Gothic"/>
        <family val="1"/>
      </rPr>
      <t xml:space="preserve">Los </t>
    </r>
    <r>
      <rPr>
        <b/>
        <sz val="12"/>
        <color rgb="FF000000"/>
        <rFont val="Century Gothic"/>
        <family val="1"/>
      </rPr>
      <t>medios de verificación</t>
    </r>
    <r>
      <rPr>
        <sz val="12"/>
        <color rgb="FF000000"/>
        <rFont val="Century Gothic"/>
        <family val="1"/>
      </rPr>
      <t xml:space="preserve"> son coherentes con los</t>
    </r>
    <r>
      <rPr>
        <b/>
        <sz val="12"/>
        <color rgb="FF000000"/>
        <rFont val="Century Gothic"/>
        <family val="1"/>
      </rPr>
      <t xml:space="preserve"> indicadores de objetivos y productos</t>
    </r>
    <r>
      <rPr>
        <sz val="12"/>
        <color rgb="FF000000"/>
        <rFont val="Century Gothic"/>
        <family val="1"/>
      </rPr>
      <t xml:space="preserve"> y ayudan a verificar su cumplimiento.</t>
    </r>
  </si>
  <si>
    <t>Productos</t>
  </si>
  <si>
    <r>
      <rPr>
        <sz val="12"/>
        <color rgb="FF000000"/>
        <rFont val="Century Gothic"/>
        <family val="1"/>
      </rPr>
      <t xml:space="preserve">Los </t>
    </r>
    <r>
      <rPr>
        <b/>
        <sz val="12"/>
        <color rgb="FF000000"/>
        <rFont val="Century Gothic"/>
        <family val="1"/>
      </rPr>
      <t>productos</t>
    </r>
    <r>
      <rPr>
        <sz val="12"/>
        <color rgb="FF000000"/>
        <rFont val="Century Gothic"/>
        <family val="1"/>
      </rPr>
      <t xml:space="preserve"> se describen como los </t>
    </r>
    <r>
      <rPr>
        <b/>
        <sz val="12"/>
        <color rgb="FF000000"/>
        <rFont val="Century Gothic"/>
        <family val="1"/>
      </rPr>
      <t>bienes y/o servicios</t>
    </r>
    <r>
      <rPr>
        <sz val="12"/>
        <color rgb="FF000000"/>
        <rFont val="Century Gothic"/>
        <family val="1"/>
      </rPr>
      <t xml:space="preserve"> que el proyecto generará (capacitación o formación, instalación de equipamiento, dotación de insumos, entre otros)</t>
    </r>
  </si>
  <si>
    <r>
      <rPr>
        <sz val="12"/>
        <color rgb="FF000000"/>
        <rFont val="Century Gothic"/>
        <family val="1"/>
      </rPr>
      <t>Para cada producto se proponen</t>
    </r>
    <r>
      <rPr>
        <b/>
        <sz val="12"/>
        <color rgb="FF000000"/>
        <rFont val="Century Gothic"/>
        <family val="1"/>
      </rPr>
      <t xml:space="preserve"> metas a alcanzar en cada uno de los 4 trimestres y al final del proyecto</t>
    </r>
    <r>
      <rPr>
        <sz val="12"/>
        <color rgb="FF000000"/>
        <rFont val="Century Gothic"/>
        <family val="1"/>
      </rPr>
      <t>.</t>
    </r>
  </si>
  <si>
    <r>
      <rPr>
        <sz val="12"/>
        <color rgb="FF000000"/>
        <rFont val="Century Gothic"/>
        <family val="1"/>
      </rPr>
      <t xml:space="preserve">Integra el </t>
    </r>
    <r>
      <rPr>
        <b/>
        <sz val="12"/>
        <color rgb="FF000000"/>
        <rFont val="Century Gothic"/>
        <family val="1"/>
      </rPr>
      <t>Componente de Promoción de Derechos Humanos de la Infancia</t>
    </r>
    <r>
      <rPr>
        <sz val="12"/>
        <color rgb="FF000000"/>
        <rFont val="Century Gothic"/>
        <family val="1"/>
      </rPr>
      <t xml:space="preserve"> en la </t>
    </r>
    <r>
      <rPr>
        <b/>
        <sz val="12"/>
        <color rgb="FF000000"/>
        <rFont val="Century Gothic"/>
        <family val="1"/>
      </rPr>
      <t>programación</t>
    </r>
    <r>
      <rPr>
        <sz val="12"/>
        <color rgb="FF000000"/>
        <rFont val="Century Gothic"/>
        <family val="1"/>
      </rPr>
      <t xml:space="preserve">, es decir, incluye en su ML por lo menos un objetivo, producto y actividad orientados a fortalecer conocimientos. </t>
    </r>
  </si>
  <si>
    <t>Supuestos y Riesgos</t>
  </si>
  <si>
    <r>
      <rPr>
        <sz val="12"/>
        <color rgb="FF000000"/>
        <rFont val="Century Gothic"/>
        <family val="1"/>
      </rPr>
      <t xml:space="preserve">Se identifican los </t>
    </r>
    <r>
      <rPr>
        <b/>
        <sz val="12"/>
        <color rgb="FF000000"/>
        <rFont val="Century Gothic"/>
        <family val="1"/>
      </rPr>
      <t>riesgos externos/</t>
    </r>
    <r>
      <rPr>
        <sz val="12"/>
        <color rgb="FF000000"/>
        <rFont val="Century Gothic"/>
        <family val="1"/>
      </rPr>
      <t xml:space="preserve">fuera del control del proyecto (financieros, políticos, sociales, económicos, etc.) que pudieran interferir, </t>
    </r>
    <r>
      <rPr>
        <b/>
        <sz val="12"/>
        <color rgb="FF000000"/>
        <rFont val="Century Gothic"/>
        <family val="1"/>
      </rPr>
      <t>positiva o negativamente</t>
    </r>
    <r>
      <rPr>
        <sz val="12"/>
        <color rgb="FF000000"/>
        <rFont val="Century Gothic"/>
        <family val="1"/>
      </rPr>
      <t>, la implementación</t>
    </r>
    <r>
      <rPr>
        <b/>
        <sz val="12"/>
        <color rgb="FF000000"/>
        <rFont val="Century Gothic"/>
        <family val="1"/>
      </rPr>
      <t xml:space="preserve"> del proyecto.</t>
    </r>
  </si>
  <si>
    <r>
      <rPr>
        <sz val="12"/>
        <color rgb="FF000000"/>
        <rFont val="Century Gothic"/>
        <family val="1"/>
      </rPr>
      <t>Los riesgos están redactados en "</t>
    </r>
    <r>
      <rPr>
        <b/>
        <sz val="12"/>
        <color rgb="FF000000"/>
        <rFont val="Century Gothic"/>
        <family val="1"/>
      </rPr>
      <t>positivo</t>
    </r>
    <r>
      <rPr>
        <sz val="12"/>
        <color rgb="FF000000"/>
        <rFont val="Century Gothic"/>
        <family val="1"/>
      </rPr>
      <t xml:space="preserve">" y ubicados de acuerdo al nivel: </t>
    </r>
    <r>
      <rPr>
        <b/>
        <sz val="12"/>
        <color rgb="FF000000"/>
        <rFont val="Century Gothic"/>
        <family val="1"/>
      </rPr>
      <t>objetivo</t>
    </r>
    <r>
      <rPr>
        <sz val="12"/>
        <color rgb="FF000000"/>
        <rFont val="Century Gothic"/>
        <family val="1"/>
      </rPr>
      <t xml:space="preserve"> (ejemplo: índice de migración estable) o a nivel del </t>
    </r>
    <r>
      <rPr>
        <b/>
        <sz val="12"/>
        <color rgb="FF000000"/>
        <rFont val="Century Gothic"/>
        <family val="1"/>
      </rPr>
      <t>producto</t>
    </r>
    <r>
      <rPr>
        <sz val="12"/>
        <color rgb="FF000000"/>
        <rFont val="Century Gothic"/>
        <family val="1"/>
      </rPr>
      <t xml:space="preserve"> (ejemplo: las familias permanecen en las comunidades de origen)</t>
    </r>
  </si>
  <si>
    <t>Fundación Dibujando un Mañana</t>
  </si>
  <si>
    <t>Criterios</t>
  </si>
  <si>
    <t>Criterios de Selección</t>
  </si>
  <si>
    <t>Pasa o no</t>
  </si>
  <si>
    <t>Arriba de 1.5 Pasa</t>
  </si>
  <si>
    <t>Pasa o No</t>
  </si>
  <si>
    <t>FASE 1- Registro</t>
  </si>
  <si>
    <t>A) SI "Amigos FDUM" = a Nuevos</t>
  </si>
  <si>
    <t>Rango</t>
  </si>
  <si>
    <t>Medio de Verificación</t>
  </si>
  <si>
    <t>REGISTRO</t>
  </si>
  <si>
    <t>Capacidad instalada</t>
  </si>
  <si>
    <t>GpR</t>
  </si>
  <si>
    <t>FASE 2</t>
  </si>
  <si>
    <t>ENTREVISTA</t>
  </si>
  <si>
    <t>Registro Actualizado en Plataforma</t>
  </si>
  <si>
    <t>0/4</t>
  </si>
  <si>
    <t>Plataforma</t>
  </si>
  <si>
    <t>Registro 100% y documentación obligatoria 100%= 4, sino 0</t>
  </si>
  <si>
    <t>FASE1</t>
  </si>
  <si>
    <t>FASE 2.1</t>
  </si>
  <si>
    <t>FASE 2.2</t>
  </si>
  <si>
    <t>FASE 2.3</t>
  </si>
  <si>
    <t>FASE 3</t>
  </si>
  <si>
    <t>Documentación Completa</t>
  </si>
  <si>
    <t>Evaluación Incial</t>
  </si>
  <si>
    <t>Si está en riesgo se descalifica para Fase 2</t>
  </si>
  <si>
    <t>B) Si "Amigos FDUM" = Experiencia previa</t>
  </si>
  <si>
    <t>Puntaje</t>
  </si>
  <si>
    <t>Comentarios</t>
  </si>
  <si>
    <t>Documentación Actualizada y Completa</t>
  </si>
  <si>
    <t>Plataforma + Evaluación Inicial</t>
  </si>
  <si>
    <t xml:space="preserve">Autodiagnóstico ( GpR y EdD) </t>
  </si>
  <si>
    <t>Dictaminacion</t>
  </si>
  <si>
    <t>Tiene que haber algún cambio positivo en algún indicador</t>
  </si>
  <si>
    <t>Calificación previa (Convocatorias Anteriores)</t>
  </si>
  <si>
    <t>Calificación de formato de salida para cualquier OSC que trabajé con FDuM y que en plataforma se muestre la evaluación de su 1ra convocatoria</t>
  </si>
  <si>
    <t>Fase 2- Convocatoria</t>
  </si>
  <si>
    <t>FASE 2.1 Capacidad Institucional</t>
  </si>
  <si>
    <t>Teoría de Cambio</t>
  </si>
  <si>
    <t>1 a 4</t>
  </si>
  <si>
    <t>Teoría del Cambio (Documento)</t>
  </si>
  <si>
    <t>Alineación Estratégica</t>
  </si>
  <si>
    <t>Planeación Estratégica y Planeación Operativa</t>
  </si>
  <si>
    <t>Sustento Metodológico</t>
  </si>
  <si>
    <t>Propio / formato sugerido</t>
  </si>
  <si>
    <t>Gobernanza</t>
  </si>
  <si>
    <t>Reglamento / procedimientos</t>
  </si>
  <si>
    <t>Monitoreo y Evaluación</t>
  </si>
  <si>
    <t xml:space="preserve">Plan de Monitoreo ( formato) </t>
  </si>
  <si>
    <t>Finanzas</t>
  </si>
  <si>
    <t>Planeacion presupuestal + Registro + Plan Operativo</t>
  </si>
  <si>
    <t>Recursos Humanos</t>
  </si>
  <si>
    <t>Organigrama + Cédula Cuota IMSS</t>
  </si>
  <si>
    <t>Instalaciones</t>
  </si>
  <si>
    <t>Visto Bueno Protección Civil + 5 fotos</t>
  </si>
  <si>
    <t>Normativa</t>
  </si>
  <si>
    <t>4 si tiene al menos 1 completado, 0 si no tiene</t>
  </si>
  <si>
    <r>
      <rPr>
        <sz val="12"/>
        <color rgb="FF000000"/>
        <rFont val="Century Gothic"/>
        <family val="1"/>
      </rPr>
      <t xml:space="preserve">Alianzas </t>
    </r>
    <r>
      <rPr>
        <i/>
        <sz val="12"/>
        <color rgb="FF000000"/>
        <rFont val="Century Gothic"/>
        <family val="1"/>
      </rPr>
      <t>(revisar en proyecto)</t>
    </r>
  </si>
  <si>
    <t>FASE 2.2 Proyecto</t>
  </si>
  <si>
    <t>Antecedentes</t>
  </si>
  <si>
    <t xml:space="preserve">Descriptivo (si tiene 4, si no 0) </t>
  </si>
  <si>
    <t>Se evalúa la coherencia del proyecto</t>
  </si>
  <si>
    <t>Problemática</t>
  </si>
  <si>
    <t xml:space="preserve">Árbol de problema </t>
  </si>
  <si>
    <t>Población Objetivo</t>
  </si>
  <si>
    <t>Diagnóstico</t>
  </si>
  <si>
    <t>Descripción del Proyecto</t>
  </si>
  <si>
    <t>Contribución al ejercicio de Derechos Humanos</t>
  </si>
  <si>
    <t>Si contribuye en al menos un derecho</t>
  </si>
  <si>
    <t xml:space="preserve">Relación con convocatoria (derecho) </t>
  </si>
  <si>
    <t>Derecho de la convocatoria + indicador</t>
  </si>
  <si>
    <t>Criterios Héctor</t>
  </si>
  <si>
    <t>Contribución al ejercicio</t>
  </si>
  <si>
    <t>Indicador ML</t>
  </si>
  <si>
    <t>Alieneación ODS</t>
  </si>
  <si>
    <t>Si contribuye en al menos un derech0</t>
  </si>
  <si>
    <t>Relación con convocatoria</t>
  </si>
  <si>
    <t>Indicadores  están dentro del ML</t>
  </si>
  <si>
    <t xml:space="preserve">Marco Lógico </t>
  </si>
  <si>
    <t>Evaluación Marco Lógico</t>
  </si>
  <si>
    <t>Coherencia de Objetivos</t>
  </si>
  <si>
    <t>Calificación Objetivos</t>
  </si>
  <si>
    <t>Si sale 1 es la misma lógica y se queda fuera</t>
  </si>
  <si>
    <t>Indicadores  SMART con Medios de Verificación Adecuados</t>
  </si>
  <si>
    <t>Calificación Indicadores</t>
  </si>
  <si>
    <t xml:space="preserve">Productos </t>
  </si>
  <si>
    <t>Calificación Productos</t>
  </si>
  <si>
    <t xml:space="preserve">Supuestos y riesgos estén alineados con el proyecto </t>
  </si>
  <si>
    <t>Calificación Supuestos y Riesgos</t>
  </si>
  <si>
    <t xml:space="preserve">Mínimo 90% inversión/ 10% co-inversión </t>
  </si>
  <si>
    <t>Si cuenta con esta regla</t>
  </si>
  <si>
    <t>Lógica de intervención relacionada con la necesidad del proyecto y con las bases de la convocatoria</t>
  </si>
  <si>
    <t>Si existe lógica en relación al ML</t>
  </si>
  <si>
    <t>Plan Monitoreo</t>
  </si>
  <si>
    <t xml:space="preserve">Revisar coherencia </t>
  </si>
  <si>
    <t>Difusión y Transparencia</t>
  </si>
  <si>
    <t>Descriptivo</t>
  </si>
  <si>
    <t>Sostenibilidad</t>
  </si>
  <si>
    <t>Plan de salida</t>
  </si>
  <si>
    <t xml:space="preserve">Experiencia Previa ( revisr el informe del año anterior) </t>
  </si>
  <si>
    <t xml:space="preserve">Si tiene Informe del año anterior es 4, si no 0 ( extra) </t>
  </si>
  <si>
    <t>FASE 3- Entrevista</t>
  </si>
  <si>
    <t>Entrevista</t>
  </si>
  <si>
    <t>Verificar documentación de la postulación</t>
  </si>
  <si>
    <t xml:space="preserve">Verificar número de la población objetivo </t>
  </si>
  <si>
    <t>Contestar Diagnóstico de Organización</t>
  </si>
  <si>
    <t xml:space="preserve">Contestar ficha de entrevista ( feelings) </t>
  </si>
  <si>
    <t>Reporte de Evaluación del Proyecto</t>
  </si>
  <si>
    <t>Datos</t>
  </si>
  <si>
    <t>Valor real</t>
  </si>
  <si>
    <t>Marco Lógico</t>
  </si>
  <si>
    <t>Riesgo</t>
  </si>
  <si>
    <t>0-1</t>
  </si>
  <si>
    <t>Capacitad Instalada</t>
  </si>
  <si>
    <t xml:space="preserve">Básico </t>
  </si>
  <si>
    <t>1.1-2</t>
  </si>
  <si>
    <t>Registro</t>
  </si>
  <si>
    <t xml:space="preserve">Total </t>
  </si>
  <si>
    <t>Estatus</t>
  </si>
  <si>
    <t>Suficiente</t>
  </si>
  <si>
    <t>2.1-3</t>
  </si>
  <si>
    <t>Desarrollado</t>
  </si>
  <si>
    <t>3.1-4</t>
  </si>
  <si>
    <t xml:space="preserve">Promedio </t>
  </si>
  <si>
    <t>Problemática General</t>
  </si>
  <si>
    <t>Cambios Esperados</t>
  </si>
  <si>
    <t>Plan Monitoreo y Evaluación</t>
  </si>
  <si>
    <t>1.1 Coherencia entre Meta &gt; Objetivo &gt; Productos y Actividades</t>
  </si>
  <si>
    <t xml:space="preserve">1.2 Que los indicadores cumplan los criterios SMART. </t>
  </si>
  <si>
    <t>1.3 Que cuentes con medios de verificación adecuados</t>
  </si>
  <si>
    <t>1. 4 Que los supuestos y riesgos estén alineados con tu proyecto</t>
  </si>
  <si>
    <t>Gestión para Resultados de Desarrollo</t>
  </si>
  <si>
    <t>Pertinencia</t>
  </si>
  <si>
    <t>Eficacia</t>
  </si>
  <si>
    <t>Eficiencia</t>
  </si>
  <si>
    <t>Evaluabilidad</t>
  </si>
  <si>
    <t>Global</t>
  </si>
  <si>
    <t xml:space="preserve">Nivel de la Organización </t>
  </si>
  <si>
    <t>Puntaje absoluto</t>
  </si>
  <si>
    <t>Ponderación</t>
  </si>
  <si>
    <t>Valores para ponderación</t>
  </si>
  <si>
    <t>Columna1</t>
  </si>
  <si>
    <t>Columna2</t>
  </si>
  <si>
    <t>Columna3</t>
  </si>
  <si>
    <t>Variable</t>
  </si>
  <si>
    <t>Valor (%)</t>
  </si>
  <si>
    <t>Subvariable</t>
  </si>
  <si>
    <t>A.1. Conocimiento de la problemática: contexo, caracterísitcas y necesidades de NNAyJ</t>
  </si>
  <si>
    <t>A2. Postura de atención a la problemática (causas y efectos)</t>
  </si>
  <si>
    <t>Alianzas</t>
  </si>
  <si>
    <t>A.3. Trascendencia de la intervención: Los resultados se dirigen a favorecer el desarrollo y los derechos</t>
  </si>
  <si>
    <t>Sostenibilida</t>
  </si>
  <si>
    <t>B.1. Cambios tangibles en NNAyJ en su entorno inmediato y actores que coadyuban en su desarrollo</t>
  </si>
  <si>
    <t>B.2.  Relación adecuada entre los insumos, actividades con los resultados y objetivos planteados (relación de causalidad)</t>
  </si>
  <si>
    <t>B.3.  Sustento teórico - conceptual y metodológico de la intervención (4 principios rectores de la convención)</t>
  </si>
  <si>
    <t>C.1. Instalaciones y normatividad (seguridad, desarrollo, marcos generales y específicos en relación a NNAyJ)</t>
  </si>
  <si>
    <t>C.2. Capacidades institucionales (conocimiento y capacidad profesional frente a la problemática y tipo de población, tiempos, personal suficiente)</t>
  </si>
  <si>
    <t>Enfoque de Derechos</t>
  </si>
  <si>
    <t xml:space="preserve">C.3. Formalización y ejecución de procesos y transparencia </t>
  </si>
  <si>
    <t>D.1. Registro, sistematización y análisis de datos (población objetivo, acciones y resultados)</t>
  </si>
  <si>
    <t>D.2.  Monitoreo y evaluación de la gestión, resultados inmediatos y a largo plazo</t>
  </si>
  <si>
    <t>D.3.  Rendición de cuentas a la población objetivo, órgano de gobierno, aliados y publico en general</t>
  </si>
  <si>
    <t>Plan de Monitoreo</t>
  </si>
  <si>
    <t>E.1.  Alianzas y redes para complementariedad de acciones y mayor cobertura e impacto (incidencia en políticas publicas)</t>
  </si>
  <si>
    <t>E.2. Participación activa, voz, voto y propuesta de NNAyJ</t>
  </si>
  <si>
    <t>E.3. Participación de actores clave que favorecen o que pueden obstaculizar los cambios de condiciones y entornos de desarrollo de NNAyJ</t>
  </si>
  <si>
    <t>Experiencia Previa</t>
  </si>
  <si>
    <t>Manual</t>
  </si>
  <si>
    <t>Escala</t>
  </si>
  <si>
    <t>Valor</t>
  </si>
  <si>
    <t>Básico</t>
  </si>
  <si>
    <t>CATÁLOGO DE ODS, DERECHOS Y OBJETIVOS 25 AL 25 A LOS QUE CONTRIBUYE FDUM CON SU INTERVENCIÓN</t>
  </si>
  <si>
    <t>CAUSAS QUE APOYA FUNDACIÓN DIBUJANDO UN MAÑANA (FDUM)</t>
  </si>
  <si>
    <t>ODS A LOS QUE CONTRIBUYE FDUM</t>
  </si>
  <si>
    <t>DERECHOS DE LA CONVENCIÓN A LOS QUE CONTRIBUYE FDUM</t>
  </si>
  <si>
    <t>OBJETIVOS 25 AL 25 (SIPINNA) QUE CONTRIBUYE FDUM</t>
  </si>
  <si>
    <t xml:space="preserve">EDUCACIÓN </t>
  </si>
  <si>
    <t>#FDUMAC-IS</t>
  </si>
  <si>
    <t>ODS 04 - EDUCACIÓN DE CALIDAD</t>
  </si>
  <si>
    <t>OBJ: 8, 21, 23, 25</t>
  </si>
  <si>
    <t>ODS 17 - ALIANZAS PARA LOGRAR LOS OBJETIVOS</t>
  </si>
  <si>
    <t>OBJ: 25</t>
  </si>
  <si>
    <t>OBJ: 24, 25</t>
  </si>
  <si>
    <t>SALUD</t>
  </si>
  <si>
    <t>GARANTIZARLES UNA VIDA SANA Y EJERCER SU BIENESTAR FÍSICO Y MENTAL, MEDIANTE LA INVERSIÓN EN PROYECTOS EN SALUD Y DISCAPACIDAD</t>
  </si>
  <si>
    <t>ODS 02 - HAMBRE CERO</t>
  </si>
  <si>
    <t>OBJ: 1, 2, 3, 10, 21, 25</t>
  </si>
  <si>
    <t>ODS 03 - SALUD Y BIENESTAR</t>
  </si>
  <si>
    <t>OBJ: 1, 2, 3, 21, 25</t>
  </si>
  <si>
    <t>OBJ: 4, 21, 24, 25</t>
  </si>
  <si>
    <t xml:space="preserve">PREVENCIÓN </t>
  </si>
  <si>
    <t>PROMOVER LAS CONDICIONES Y LOS MEDIOS DE VIDA ADECUADOS, ASÍ COMO AUMENTAR LA CANTIDAD Y CALIDAD DE OPORTUNIDADES PARA LAS NNAYJ</t>
  </si>
  <si>
    <t>ODS 01 - FIN DE LA POBREZA</t>
  </si>
  <si>
    <t>OBJ: 6, 7 , 21, 25</t>
  </si>
  <si>
    <t>OBJ: 11, 12, 13, 21, 25</t>
  </si>
  <si>
    <t xml:space="preserve">PROTECCIÓN </t>
  </si>
  <si>
    <t>PROPORCIONAR PROTECCIÓN ESPECIAL, MEDIANTE CUIDADOS ESPECIALIZADOS A LAS NNAYJ VÍCTIMAS DE OMISIÓN DE CUIDADOS, ABANDONO, MALTRATO INFANTIL Y VIOLENCIA</t>
  </si>
  <si>
    <t>ODS 10 - REDUCCIÓN DE LAS DESIGUALDADES</t>
  </si>
  <si>
    <t>OBJ: 20, 21; 25</t>
  </si>
  <si>
    <t>ODS 16 - PAZ, JUSTICIA E INSTITUCIONES SÓLIDAS</t>
  </si>
  <si>
    <t>OBJ: 11, 12, 21, 25</t>
  </si>
  <si>
    <t>OBJ: 15, 21, 25</t>
  </si>
  <si>
    <t>OBJ: 6, 9, 10, 21, 25</t>
  </si>
  <si>
    <t>OBJ: 15, 19, 21, 25</t>
  </si>
  <si>
    <t>GÉNERO</t>
  </si>
  <si>
    <t>EMPODERAR A TODAS LAS NIÑAS, ASÍ OMO PROMOVER LA IGUALDAD DE LAS NIÑAS, ADOLESCENTES Y JÓVENES MUJERES. ESTA CAUSA ENGLOBA A TODAS LAS ANTERIORES</t>
  </si>
  <si>
    <t>ODS 05 -  IGUALDAD DE GÉNERO</t>
  </si>
  <si>
    <t>APLICA PARA TODOS LOS ARTÍCULOS: 02, 03, 06, 19, 20,30,32, 34, 35, 36, 37, 38</t>
  </si>
  <si>
    <t>OBJ: 6, 21, 25</t>
  </si>
  <si>
    <t>OBJ: 9, 21, 25</t>
  </si>
  <si>
    <t xml:space="preserve">APLICA PARA TODOS LOS ODS </t>
  </si>
  <si>
    <t>AYUDA HUMANITARIA</t>
  </si>
  <si>
    <t>BRINDAR RESPUESTA A EMERGENCIAS A TRAVÉS DE AYUDA HUMANITARIA A LOS AFECTADOS POR DESASTRES NATURALES</t>
  </si>
  <si>
    <t>ODS 11 - CIUDADES Y COMUNIDADES SOSTENIBLES</t>
  </si>
  <si>
    <t>OBJ: 17, 21,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</si>
</sst>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Red]\-&quot;$&quot;#,##0.00"/>
    <numFmt numFmtId="165" formatCode="_-&quot;$&quot;* #,##0.00_-;\-&quot;$&quot;* #,##0.00_-;_-&quot;$&quot;* &quot;-&quot;??_-;_-@_-"/>
    <numFmt numFmtId="166" formatCode="mmmm\-yy"/>
    <numFmt numFmtId="167" formatCode="&quot;$&quot;#,##0.00;[Red]&quot;$&quot;#,##0.00"/>
    <numFmt numFmtId="168" formatCode="0.000"/>
    <numFmt numFmtId="169" formatCode="&quot;$&quot;#,##0.00"/>
  </numFmts>
  <fonts count="203">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10"/>
      <color rgb="FF000000"/>
      <name val="Tahoma"/>
      <family val="2"/>
    </font>
    <font>
      <sz val="22"/>
      <color theme="0"/>
      <name val="Calibri"/>
      <family val="2"/>
      <scheme val="minor"/>
    </font>
    <font>
      <b/>
      <sz val="14"/>
      <color theme="1"/>
      <name val="Calibri"/>
      <family val="2"/>
      <scheme val="minor"/>
    </font>
    <font>
      <b/>
      <sz val="11"/>
      <name val="Century Gothic"/>
      <family val="1"/>
    </font>
    <font>
      <b/>
      <sz val="12"/>
      <color theme="0"/>
      <name val="Century Gothic"/>
      <family val="1"/>
    </font>
    <font>
      <sz val="10"/>
      <name val="Arial"/>
      <family val="2"/>
    </font>
    <font>
      <sz val="12"/>
      <name val="Century Gothic"/>
      <family val="1"/>
    </font>
    <font>
      <b/>
      <sz val="12"/>
      <color theme="1"/>
      <name val="Century Gothic"/>
      <family val="1"/>
    </font>
    <font>
      <sz val="28"/>
      <color theme="0"/>
      <name val="Calibri"/>
      <family val="2"/>
      <scheme val="minor"/>
    </font>
    <font>
      <sz val="12"/>
      <color theme="1"/>
      <name val="Calibri"/>
      <family val="2"/>
      <scheme val="minor"/>
    </font>
    <font>
      <sz val="11"/>
      <name val="Century Gothic"/>
      <family val="1"/>
    </font>
    <font>
      <b/>
      <sz val="11"/>
      <color theme="0"/>
      <name val="Century Gothic"/>
      <family val="1"/>
    </font>
    <font>
      <i/>
      <sz val="11"/>
      <name val="Century Gothic"/>
      <family val="1"/>
    </font>
    <font>
      <b/>
      <sz val="14"/>
      <color theme="0"/>
      <name val="Century Gothic"/>
      <family val="1"/>
    </font>
    <font>
      <sz val="10"/>
      <color theme="1"/>
      <name val="Century Gothic"/>
      <family val="1"/>
    </font>
    <font>
      <sz val="12"/>
      <color theme="1"/>
      <name val="Century Gothic"/>
      <family val="1"/>
    </font>
    <font>
      <sz val="12"/>
      <color rgb="FF000000"/>
      <name val="Calibri"/>
      <family val="2"/>
      <scheme val="minor"/>
    </font>
    <font>
      <b/>
      <sz val="10"/>
      <color theme="1"/>
      <name val="Century Gothic"/>
      <family val="1"/>
    </font>
    <font>
      <b/>
      <sz val="12"/>
      <color rgb="FF000000"/>
      <name val="Calibri"/>
      <family val="2"/>
      <scheme val="minor"/>
    </font>
    <font>
      <b/>
      <sz val="14"/>
      <color rgb="FF000000"/>
      <name val="Calibri"/>
      <family val="2"/>
      <scheme val="minor"/>
    </font>
    <font>
      <b/>
      <sz val="16"/>
      <color theme="0"/>
      <name val="Calibri"/>
      <family val="2"/>
      <scheme val="minor"/>
    </font>
    <font>
      <b/>
      <sz val="14"/>
      <color theme="1"/>
      <name val="Century Gothic"/>
      <family val="1"/>
    </font>
    <font>
      <b/>
      <i/>
      <sz val="12"/>
      <color theme="1"/>
      <name val="Century Gothic"/>
      <family val="1"/>
    </font>
    <font>
      <sz val="28"/>
      <color theme="0"/>
      <name val="Century Gothic"/>
      <family val="1"/>
    </font>
    <font>
      <sz val="22"/>
      <color theme="0"/>
      <name val="Century Gothic"/>
      <family val="1"/>
    </font>
    <font>
      <sz val="12"/>
      <color rgb="FFFF0000"/>
      <name val="Century Gothic"/>
      <family val="1"/>
    </font>
    <font>
      <sz val="14"/>
      <color theme="1"/>
      <name val="Century Gothic"/>
      <family val="1"/>
    </font>
    <font>
      <sz val="11"/>
      <color theme="1"/>
      <name val="Century Gothic"/>
      <family val="1"/>
    </font>
    <font>
      <b/>
      <sz val="16"/>
      <color theme="1"/>
      <name val="Century Gothic"/>
      <family val="1"/>
    </font>
    <font>
      <sz val="18"/>
      <color theme="1"/>
      <name val="Century Gothic"/>
      <family val="1"/>
    </font>
    <font>
      <b/>
      <sz val="24"/>
      <color theme="1"/>
      <name val="Century Gothic"/>
      <family val="1"/>
    </font>
    <font>
      <i/>
      <sz val="12"/>
      <color theme="1"/>
      <name val="Century Gothic"/>
      <family val="1"/>
    </font>
    <font>
      <sz val="11"/>
      <color rgb="FFFF0000"/>
      <name val="Century Gothic"/>
      <family val="1"/>
    </font>
    <font>
      <sz val="9"/>
      <color theme="1"/>
      <name val="Century Gothic"/>
      <family val="1"/>
    </font>
    <font>
      <i/>
      <sz val="11"/>
      <color theme="1"/>
      <name val="Century Gothic"/>
      <family val="1"/>
    </font>
    <font>
      <i/>
      <sz val="10"/>
      <color theme="1"/>
      <name val="Century Gothic"/>
      <family val="1"/>
    </font>
    <font>
      <i/>
      <sz val="12"/>
      <color rgb="FF000000"/>
      <name val="Century Gothic"/>
      <family val="1"/>
    </font>
    <font>
      <b/>
      <sz val="13"/>
      <color theme="1"/>
      <name val="Century Gothic"/>
      <family val="1"/>
    </font>
    <font>
      <sz val="12"/>
      <color rgb="FF000000"/>
      <name val="Century Gothic"/>
      <family val="1"/>
    </font>
    <font>
      <b/>
      <sz val="10"/>
      <color rgb="FF000000"/>
      <name val="Tahoma"/>
      <family val="2"/>
    </font>
    <font>
      <b/>
      <sz val="12"/>
      <color theme="0"/>
      <name val="Calibri"/>
      <family val="2"/>
      <scheme val="minor"/>
    </font>
    <font>
      <sz val="12"/>
      <color rgb="FFFF0000"/>
      <name val="Calibri"/>
      <family val="2"/>
      <scheme val="minor"/>
    </font>
    <font>
      <sz val="8"/>
      <color rgb="FFFF0000"/>
      <name val="Century Gothic"/>
      <family val="1"/>
    </font>
    <font>
      <i/>
      <sz val="12"/>
      <color theme="0"/>
      <name val="Century Gothic"/>
      <family val="1"/>
    </font>
    <font>
      <b/>
      <sz val="16"/>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1"/>
      <color rgb="FFFF0000"/>
      <name val="Calibri"/>
      <family val="2"/>
      <scheme val="minor"/>
    </font>
    <font>
      <i/>
      <sz val="12"/>
      <color theme="1"/>
      <name val="Calibri"/>
      <family val="2"/>
      <scheme val="minor"/>
    </font>
    <font>
      <sz val="14"/>
      <color theme="1"/>
      <name val="Calibri"/>
      <family val="2"/>
      <scheme val="minor"/>
    </font>
    <font>
      <b/>
      <sz val="18"/>
      <color theme="0"/>
      <name val="Calibri"/>
      <family val="2"/>
      <scheme val="minor"/>
    </font>
    <font>
      <sz val="12"/>
      <color rgb="FF201F1E"/>
      <name val="Century Gothic"/>
      <family val="1"/>
    </font>
    <font>
      <b/>
      <sz val="12"/>
      <color rgb="FF201F1E"/>
      <name val="Century Gothic"/>
      <family val="1"/>
    </font>
    <font>
      <sz val="10"/>
      <color rgb="FF000000"/>
      <name val="Calibri"/>
      <family val="2"/>
    </font>
    <font>
      <sz val="12"/>
      <name val="Century Gothic"/>
      <family val="2"/>
    </font>
    <font>
      <sz val="12"/>
      <color theme="1"/>
      <name val="Century Gothic"/>
      <family val="2"/>
    </font>
    <font>
      <sz val="12"/>
      <color theme="0"/>
      <name val="Calibri"/>
      <family val="2"/>
      <scheme val="minor"/>
    </font>
    <font>
      <b/>
      <sz val="12"/>
      <color theme="1"/>
      <name val="Calibri"/>
      <family val="1"/>
      <scheme val="minor"/>
    </font>
    <font>
      <sz val="12"/>
      <name val="Calibri"/>
      <family val="2"/>
      <scheme val="minor"/>
    </font>
    <font>
      <sz val="12"/>
      <color rgb="FF000000"/>
      <name val="Calibri"/>
      <family val="2"/>
    </font>
    <font>
      <b/>
      <sz val="13"/>
      <color rgb="FF44546A"/>
      <name val="Calibri"/>
      <family val="2"/>
    </font>
    <font>
      <sz val="4"/>
      <color rgb="FF000000"/>
      <name val="Calibri"/>
      <family val="2"/>
    </font>
    <font>
      <b/>
      <i/>
      <sz val="11"/>
      <name val="Century Gothic"/>
      <family val="1"/>
    </font>
    <font>
      <sz val="12"/>
      <color theme="0"/>
      <name val="Century Gothic"/>
      <family val="1"/>
    </font>
    <font>
      <u/>
      <sz val="12"/>
      <color theme="10"/>
      <name val="Calibri"/>
      <family val="2"/>
      <scheme val="minor"/>
    </font>
    <font>
      <sz val="12"/>
      <color theme="8" tint="-0.249977111117893"/>
      <name val="Century Gothic"/>
      <family val="1"/>
    </font>
    <font>
      <sz val="24"/>
      <color theme="0"/>
      <name val="Century Gothic"/>
      <family val="1"/>
    </font>
    <font>
      <sz val="9"/>
      <color rgb="FFFF0000"/>
      <name val="Century Gothic"/>
      <family val="1"/>
    </font>
    <font>
      <b/>
      <sz val="12"/>
      <color rgb="FFFF0000"/>
      <name val="Century Gothic"/>
      <family val="1"/>
    </font>
    <font>
      <i/>
      <sz val="16"/>
      <color theme="0"/>
      <name val="Century Gothic"/>
      <family val="1"/>
    </font>
    <font>
      <b/>
      <sz val="12"/>
      <name val="Century Gothic"/>
      <family val="1"/>
    </font>
    <font>
      <b/>
      <sz val="16"/>
      <color theme="0"/>
      <name val="Century Gothic"/>
      <family val="1"/>
    </font>
    <font>
      <b/>
      <sz val="20"/>
      <color theme="0"/>
      <name val="Century Gothic"/>
      <family val="1"/>
    </font>
    <font>
      <sz val="10"/>
      <color rgb="FF000000"/>
      <name val="Century Gothic"/>
      <family val="34"/>
    </font>
    <font>
      <b/>
      <sz val="18"/>
      <color theme="0"/>
      <name val="Century Gothic"/>
      <family val="1"/>
    </font>
    <font>
      <sz val="28"/>
      <color theme="1"/>
      <name val="Century Gothic"/>
      <family val="1"/>
    </font>
    <font>
      <sz val="22"/>
      <color theme="1"/>
      <name val="Century Gothic"/>
      <family val="1"/>
    </font>
    <font>
      <sz val="22"/>
      <color rgb="FFFF0000"/>
      <name val="Century Gothic"/>
      <family val="1"/>
    </font>
    <font>
      <b/>
      <sz val="18"/>
      <color rgb="FF000000"/>
      <name val="Century Gothic"/>
      <family val="1"/>
    </font>
    <font>
      <sz val="18"/>
      <color rgb="FF000000"/>
      <name val="Century Gothic"/>
      <family val="1"/>
    </font>
    <font>
      <b/>
      <sz val="20"/>
      <color rgb="FF000000"/>
      <name val="Century Gothic"/>
      <family val="1"/>
    </font>
    <font>
      <sz val="11"/>
      <color rgb="FF000000"/>
      <name val="Calibri"/>
      <family val="2"/>
    </font>
    <font>
      <sz val="14"/>
      <name val="Century Gothic"/>
      <family val="1"/>
    </font>
    <font>
      <b/>
      <sz val="12"/>
      <color rgb="FF000000"/>
      <name val="Century Gothic"/>
      <family val="1"/>
    </font>
    <font>
      <b/>
      <i/>
      <sz val="12"/>
      <color rgb="FF000000"/>
      <name val="Century Gothic"/>
      <family val="1"/>
    </font>
    <font>
      <b/>
      <sz val="14"/>
      <color rgb="FFD3352F"/>
      <name val="Palatino"/>
      <family val="1"/>
    </font>
    <font>
      <b/>
      <sz val="11"/>
      <color theme="1"/>
      <name val="Century Gothic"/>
      <family val="1"/>
    </font>
    <font>
      <sz val="11"/>
      <color rgb="FFC00000"/>
      <name val="Century Gothic"/>
      <family val="1"/>
    </font>
    <font>
      <i/>
      <sz val="12"/>
      <color rgb="FF000000"/>
      <name val="Palatino"/>
      <family val="1"/>
    </font>
    <font>
      <b/>
      <i/>
      <sz val="12"/>
      <color rgb="FF000000"/>
      <name val="Palatino"/>
      <family val="1"/>
    </font>
    <font>
      <b/>
      <sz val="26"/>
      <color theme="0"/>
      <name val="Century Gothic"/>
      <family val="1"/>
    </font>
    <font>
      <b/>
      <i/>
      <sz val="11"/>
      <color rgb="FF000000"/>
      <name val="Century Gothic"/>
      <family val="1"/>
    </font>
    <font>
      <i/>
      <sz val="11"/>
      <color rgb="FF000000"/>
      <name val="Century Gothic"/>
      <family val="1"/>
    </font>
    <font>
      <b/>
      <i/>
      <sz val="10"/>
      <color theme="1"/>
      <name val="Century Gothic"/>
      <family val="1"/>
    </font>
    <font>
      <b/>
      <i/>
      <sz val="12"/>
      <color theme="0"/>
      <name val="Century Gothic"/>
      <family val="1"/>
    </font>
    <font>
      <b/>
      <sz val="16"/>
      <color rgb="FF3081AB"/>
      <name val="Century Gothic"/>
      <family val="1"/>
    </font>
    <font>
      <b/>
      <sz val="18"/>
      <color rgb="FF3081AB"/>
      <name val="Century Gothic"/>
      <family val="1"/>
    </font>
    <font>
      <b/>
      <sz val="20"/>
      <color rgb="FF3081AB"/>
      <name val="Century Gothic"/>
      <family val="1"/>
    </font>
    <font>
      <b/>
      <i/>
      <sz val="14"/>
      <color rgb="FF3081AB"/>
      <name val="Century Gothic"/>
      <family val="1"/>
    </font>
    <font>
      <sz val="10"/>
      <color theme="0"/>
      <name val="Century Gothic"/>
      <family val="1"/>
    </font>
    <font>
      <b/>
      <i/>
      <sz val="14"/>
      <color theme="0"/>
      <name val="Century Gothic"/>
      <family val="1"/>
    </font>
    <font>
      <i/>
      <sz val="14"/>
      <color theme="0"/>
      <name val="Century Gothic"/>
      <family val="1"/>
    </font>
    <font>
      <sz val="14"/>
      <color theme="0"/>
      <name val="Century Gothic"/>
      <family val="1"/>
    </font>
    <font>
      <b/>
      <i/>
      <sz val="16"/>
      <color theme="0"/>
      <name val="Century Gothic"/>
      <family val="1"/>
    </font>
    <font>
      <sz val="16"/>
      <color theme="0"/>
      <name val="Century Gothic"/>
      <family val="1"/>
    </font>
    <font>
      <sz val="12"/>
      <color rgb="FF2F75B5"/>
      <name val="Century Gothic"/>
      <family val="1"/>
    </font>
    <font>
      <b/>
      <i/>
      <sz val="11"/>
      <color rgb="FF3289BE"/>
      <name val="Century Gothic"/>
      <family val="1"/>
    </font>
    <font>
      <i/>
      <sz val="10"/>
      <color rgb="FF000000"/>
      <name val="Century Gothic"/>
      <family val="1"/>
    </font>
    <font>
      <b/>
      <sz val="14"/>
      <name val="Century Gothic"/>
      <family val="1"/>
    </font>
    <font>
      <b/>
      <sz val="16"/>
      <name val="Century Gothic"/>
      <family val="1"/>
    </font>
    <font>
      <b/>
      <sz val="14"/>
      <color rgb="FF3081AB"/>
      <name val="Century Gothic"/>
      <family val="1"/>
    </font>
    <font>
      <sz val="12"/>
      <color rgb="FF3081AB"/>
      <name val="Century Gothic"/>
      <family val="1"/>
    </font>
    <font>
      <b/>
      <sz val="12"/>
      <color rgb="FF3081AB"/>
      <name val="Century Gothic"/>
      <family val="1"/>
    </font>
    <font>
      <sz val="18"/>
      <color theme="1"/>
      <name val="Calibri"/>
      <family val="2"/>
      <scheme val="minor"/>
    </font>
    <font>
      <sz val="18"/>
      <color rgb="FF3081AB"/>
      <name val="Century Gothic"/>
      <family val="1"/>
    </font>
    <font>
      <sz val="18"/>
      <color rgb="FF3081AB"/>
      <name val="Calibri"/>
      <family val="2"/>
      <scheme val="minor"/>
    </font>
    <font>
      <b/>
      <sz val="18"/>
      <color rgb="FF3081AB"/>
      <name val="Calibri"/>
      <family val="2"/>
      <scheme val="minor"/>
    </font>
    <font>
      <b/>
      <sz val="16"/>
      <color rgb="FF3081AB"/>
      <name val="Calibri"/>
      <family val="2"/>
      <scheme val="minor"/>
    </font>
    <font>
      <b/>
      <sz val="22"/>
      <color theme="0"/>
      <name val="Century Gothic"/>
      <family val="1"/>
    </font>
    <font>
      <sz val="20"/>
      <color theme="0"/>
      <name val="Century Gothic"/>
      <family val="1"/>
    </font>
    <font>
      <sz val="14"/>
      <color rgb="FF000000"/>
      <name val="Century Gothic"/>
      <family val="1"/>
    </font>
    <font>
      <b/>
      <sz val="14"/>
      <color rgb="FF000000"/>
      <name val="Century Gothic"/>
      <family val="1"/>
    </font>
    <font>
      <b/>
      <sz val="11"/>
      <color rgb="FFDD322E"/>
      <name val="Century Gothic"/>
      <family val="1"/>
    </font>
    <font>
      <b/>
      <i/>
      <sz val="16"/>
      <color theme="1"/>
      <name val="Century Gothic"/>
      <family val="1"/>
    </font>
    <font>
      <b/>
      <sz val="11"/>
      <color rgb="FFC00000"/>
      <name val="Century Gothic"/>
      <family val="1"/>
    </font>
    <font>
      <sz val="8"/>
      <name val="Calibri"/>
      <family val="2"/>
      <scheme val="minor"/>
    </font>
    <font>
      <sz val="16"/>
      <color theme="1"/>
      <name val="Calibri"/>
      <family val="2"/>
      <scheme val="minor"/>
    </font>
    <font>
      <b/>
      <sz val="16"/>
      <color rgb="FFC00000"/>
      <name val="Century Gothic"/>
      <family val="1"/>
    </font>
    <font>
      <sz val="10"/>
      <color rgb="FFFF0000"/>
      <name val="Century Gothic"/>
      <family val="1"/>
    </font>
    <font>
      <sz val="11"/>
      <color rgb="FF3081AB"/>
      <name val="Century Gothic"/>
      <family val="1"/>
    </font>
    <font>
      <sz val="10"/>
      <color rgb="FF000000"/>
      <name val="Century Gothic"/>
      <family val="1"/>
    </font>
    <font>
      <b/>
      <sz val="10"/>
      <color rgb="FF000000"/>
      <name val="Century Gothic"/>
      <family val="1"/>
    </font>
    <font>
      <b/>
      <sz val="18"/>
      <color theme="1"/>
      <name val="Century Gothic"/>
      <family val="1"/>
    </font>
    <font>
      <b/>
      <sz val="18"/>
      <color rgb="FFC00000"/>
      <name val="Century Gothic"/>
      <family val="1"/>
    </font>
    <font>
      <i/>
      <sz val="14"/>
      <color theme="1"/>
      <name val="Century Gothic"/>
      <family val="1"/>
    </font>
    <font>
      <b/>
      <i/>
      <sz val="14"/>
      <color rgb="FF000000"/>
      <name val="Century Gothic"/>
      <family val="1"/>
    </font>
    <font>
      <b/>
      <sz val="18"/>
      <color rgb="FFD3352F"/>
      <name val="Palatino"/>
      <family val="1"/>
    </font>
    <font>
      <b/>
      <i/>
      <sz val="12"/>
      <color rgb="FF3081AB"/>
      <name val="Century Gothic"/>
      <family val="1"/>
    </font>
    <font>
      <i/>
      <sz val="12"/>
      <color rgb="FF3081AB"/>
      <name val="Century Gothic"/>
      <family val="1"/>
    </font>
    <font>
      <b/>
      <sz val="22"/>
      <color theme="0"/>
      <name val="Palatino"/>
      <family val="1"/>
    </font>
    <font>
      <sz val="14"/>
      <color indexed="12"/>
      <name val="Century Gothic"/>
      <family val="1"/>
    </font>
    <font>
      <b/>
      <sz val="14"/>
      <color indexed="12"/>
      <name val="Century Gothic"/>
      <family val="1"/>
    </font>
    <font>
      <sz val="9"/>
      <color rgb="FF000000"/>
      <name val="Century Gothic"/>
      <family val="1"/>
    </font>
    <font>
      <b/>
      <sz val="9"/>
      <color rgb="FF000000"/>
      <name val="Century Gothic"/>
      <family val="1"/>
    </font>
    <font>
      <b/>
      <sz val="9"/>
      <color rgb="FFFF0000"/>
      <name val="Century Gothic"/>
      <family val="1"/>
    </font>
    <font>
      <b/>
      <sz val="8"/>
      <color rgb="FFFF0000"/>
      <name val="Century Gothic"/>
      <family val="1"/>
    </font>
    <font>
      <b/>
      <sz val="24"/>
      <color theme="0"/>
      <name val="Century Gothic"/>
      <family val="1"/>
    </font>
    <font>
      <sz val="11"/>
      <color rgb="FF000000"/>
      <name val="Century Gothic"/>
      <family val="1"/>
    </font>
    <font>
      <b/>
      <i/>
      <sz val="10"/>
      <color rgb="FF000000"/>
      <name val="Century Gothic"/>
      <family val="1"/>
    </font>
    <font>
      <b/>
      <sz val="11"/>
      <color rgb="FF000000"/>
      <name val="Century Gothic"/>
      <family val="1"/>
    </font>
    <font>
      <b/>
      <sz val="12"/>
      <color rgb="FFD3352F"/>
      <name val="Century Gothic"/>
      <family val="1"/>
    </font>
    <font>
      <sz val="26"/>
      <color theme="0"/>
      <name val="Century Gothic"/>
      <family val="1"/>
    </font>
    <font>
      <b/>
      <sz val="28"/>
      <color theme="0"/>
      <name val="Century Gothic"/>
      <family val="1"/>
    </font>
    <font>
      <sz val="18"/>
      <color theme="0"/>
      <name val="Century Gothic"/>
      <family val="1"/>
    </font>
    <font>
      <b/>
      <sz val="9"/>
      <color rgb="FF3289BE"/>
      <name val="Century Gothic"/>
      <family val="1"/>
    </font>
    <font>
      <i/>
      <sz val="14"/>
      <name val="Century Gothic"/>
      <family val="1"/>
    </font>
    <font>
      <sz val="16"/>
      <color rgb="FFC00000"/>
      <name val="Century Gothic"/>
      <family val="1"/>
    </font>
    <font>
      <b/>
      <sz val="24"/>
      <name val="Century Gothic"/>
      <family val="1"/>
    </font>
    <font>
      <i/>
      <sz val="14"/>
      <color rgb="FF000000"/>
      <name val="Palatino"/>
      <family val="1"/>
    </font>
    <font>
      <b/>
      <i/>
      <sz val="14"/>
      <color rgb="FF000000"/>
      <name val="Palatino"/>
      <family val="1"/>
    </font>
    <font>
      <sz val="16"/>
      <name val="Century Gothic"/>
      <family val="1"/>
    </font>
    <font>
      <sz val="14"/>
      <color rgb="FF3081AB"/>
      <name val="Century Gothic"/>
      <family val="1"/>
    </font>
    <font>
      <b/>
      <sz val="11"/>
      <color rgb="FF3081AB"/>
      <name val="Century Gothic"/>
      <family val="1"/>
    </font>
    <font>
      <sz val="14"/>
      <color rgb="FF2F75B5"/>
      <name val="Century Gothic"/>
      <family val="1"/>
    </font>
    <font>
      <sz val="16"/>
      <color rgb="FF3081AB"/>
      <name val="Century Gothic"/>
      <family val="1"/>
    </font>
    <font>
      <u/>
      <sz val="16"/>
      <color rgb="FF3081AB"/>
      <name val="Century Gothic"/>
      <family val="1"/>
    </font>
    <font>
      <b/>
      <sz val="24"/>
      <color rgb="FF3081AB"/>
      <name val="Century Gothic"/>
      <family val="1"/>
    </font>
    <font>
      <sz val="12"/>
      <color rgb="FF000000"/>
      <name val="Century Gothic"/>
    </font>
    <font>
      <b/>
      <sz val="12"/>
      <color rgb="FF000000"/>
      <name val="Century Gothic"/>
    </font>
    <font>
      <i/>
      <sz val="11"/>
      <color rgb="FF000000"/>
      <name val="Century Gothic"/>
    </font>
    <font>
      <b/>
      <i/>
      <sz val="11"/>
      <color rgb="FF000000"/>
      <name val="Century Gothic"/>
    </font>
    <font>
      <sz val="11.5"/>
      <color rgb="FF000000"/>
      <name val="Century Gothic"/>
    </font>
    <font>
      <b/>
      <sz val="11.5"/>
      <color rgb="FF000000"/>
      <name val="Century Gothic"/>
    </font>
    <font>
      <i/>
      <sz val="11.5"/>
      <color rgb="FF000000"/>
      <name val="Century Gothic"/>
    </font>
    <font>
      <b/>
      <i/>
      <sz val="10"/>
      <color rgb="FF3081AB"/>
      <name val="Century Gothic"/>
    </font>
    <font>
      <i/>
      <sz val="12"/>
      <color rgb="FF000000"/>
      <name val="Century Gothic"/>
    </font>
    <font>
      <b/>
      <i/>
      <sz val="12"/>
      <color rgb="FF000000"/>
      <name val="Century Gothic"/>
    </font>
    <font>
      <sz val="14"/>
      <color rgb="FFFFFFFF"/>
      <name val="Century Gothic"/>
    </font>
    <font>
      <b/>
      <sz val="14"/>
      <color rgb="FFFFFFFF"/>
      <name val="Century Gothic"/>
    </font>
    <font>
      <b/>
      <sz val="16"/>
      <color theme="0"/>
      <name val="Century Gothic"/>
    </font>
    <font>
      <b/>
      <sz val="20"/>
      <color rgb="FFFFFFFF"/>
      <name val="Century Gothic"/>
    </font>
    <font>
      <sz val="16"/>
      <color rgb="FFFFFFFF"/>
      <name val="Century Gothic"/>
    </font>
    <font>
      <i/>
      <sz val="14"/>
      <color rgb="FF000000"/>
      <name val="Century Gothic"/>
    </font>
    <font>
      <b/>
      <i/>
      <sz val="14"/>
      <color rgb="FF000000"/>
      <name val="Century Gothic"/>
    </font>
    <font>
      <sz val="9"/>
      <color rgb="FFFF0000"/>
      <name val="Century Gothic"/>
    </font>
    <font>
      <b/>
      <sz val="9"/>
      <color rgb="FFFF0000"/>
      <name val="Century Gothic"/>
    </font>
    <font>
      <sz val="16"/>
      <color rgb="FFFF0000"/>
      <name val="Century Gothic"/>
      <family val="1"/>
    </font>
    <font>
      <sz val="16"/>
      <color rgb="FFFF0000"/>
      <name val="Century Gothic"/>
    </font>
    <font>
      <b/>
      <sz val="18"/>
      <color rgb="FFFFFFFF"/>
      <name val="Century Gothic"/>
    </font>
    <font>
      <u/>
      <sz val="12"/>
      <color rgb="FF0070C0"/>
      <name val="Century Gothic"/>
    </font>
    <font>
      <b/>
      <u/>
      <sz val="12"/>
      <color rgb="FF0070C0"/>
      <name val="Century Gothic"/>
    </font>
    <font>
      <b/>
      <sz val="14"/>
      <color rgb="FF000000"/>
      <name val="Century Gothic"/>
    </font>
    <font>
      <sz val="9"/>
      <color rgb="FF000000"/>
      <name val="Century Gothic"/>
    </font>
    <font>
      <b/>
      <i/>
      <sz val="14"/>
      <color rgb="FFFFFF00"/>
      <name val="Century Gothic"/>
    </font>
    <font>
      <b/>
      <i/>
      <u/>
      <sz val="14"/>
      <color rgb="FFFFFF00"/>
      <name val="Century Gothic"/>
    </font>
    <font>
      <sz val="14"/>
      <color rgb="FF000000"/>
      <name val="Century Gothic"/>
    </font>
    <font>
      <b/>
      <i/>
      <sz val="14"/>
      <color rgb="FFFFFFFF"/>
      <name val="Century Gothic"/>
    </font>
    <font>
      <sz val="10"/>
      <color rgb="FF000000"/>
      <name val="Century Gothic"/>
    </font>
  </fonts>
  <fills count="3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tint="-4.9989318521683403E-2"/>
        <bgColor rgb="FF000000"/>
      </patternFill>
    </fill>
    <fill>
      <patternFill patternType="solid">
        <fgColor theme="0"/>
        <bgColor rgb="FF000000"/>
      </patternFill>
    </fill>
    <fill>
      <patternFill patternType="solid">
        <fgColor theme="0" tint="-0.499984740745262"/>
        <bgColor rgb="FF000000"/>
      </patternFill>
    </fill>
    <fill>
      <patternFill patternType="solid">
        <fgColor rgb="FFDD332E"/>
        <bgColor indexed="64"/>
      </patternFill>
    </fill>
    <fill>
      <patternFill patternType="solid">
        <fgColor rgb="FF7030A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rgb="FF000000"/>
      </patternFill>
    </fill>
    <fill>
      <patternFill patternType="solid">
        <fgColor rgb="FFFFC000"/>
        <bgColor indexed="64"/>
      </patternFill>
    </fill>
    <fill>
      <patternFill patternType="solid">
        <fgColor theme="1" tint="0.499984740745262"/>
        <bgColor indexed="64"/>
      </patternFill>
    </fill>
    <fill>
      <patternFill patternType="solid">
        <fgColor rgb="FF92D050"/>
        <bgColor indexed="64"/>
      </patternFill>
    </fill>
    <fill>
      <patternFill patternType="solid">
        <fgColor rgb="FF00B0F0"/>
        <bgColor indexed="64"/>
      </patternFill>
    </fill>
    <fill>
      <patternFill patternType="solid">
        <fgColor rgb="FFD3352F"/>
        <bgColor indexed="64"/>
      </patternFill>
    </fill>
    <fill>
      <patternFill patternType="solid">
        <fgColor rgb="FF4FB6A3"/>
        <bgColor indexed="64"/>
      </patternFill>
    </fill>
    <fill>
      <patternFill patternType="solid">
        <fgColor rgb="FF4DB2A0"/>
        <bgColor indexed="64"/>
      </patternFill>
    </fill>
    <fill>
      <patternFill patternType="solid">
        <fgColor rgb="FFC00000"/>
        <bgColor indexed="64"/>
      </patternFill>
    </fill>
    <fill>
      <patternFill patternType="solid">
        <fgColor rgb="FF07FFD7"/>
        <bgColor indexed="64"/>
      </patternFill>
    </fill>
    <fill>
      <patternFill patternType="solid">
        <fgColor rgb="FFB7EFE8"/>
        <bgColor indexed="64"/>
      </patternFill>
    </fill>
    <fill>
      <patternFill patternType="solid">
        <fgColor rgb="FF3081AB"/>
        <bgColor indexed="64"/>
      </patternFill>
    </fill>
    <fill>
      <patternFill patternType="solid">
        <fgColor rgb="FFD3352F"/>
        <bgColor rgb="FF000000"/>
      </patternFill>
    </fill>
    <fill>
      <patternFill patternType="solid">
        <fgColor theme="8" tint="0.79998168889431442"/>
        <bgColor indexed="64"/>
      </patternFill>
    </fill>
    <fill>
      <patternFill patternType="solid">
        <fgColor rgb="FFB7EFE9"/>
        <bgColor rgb="FF000000"/>
      </patternFill>
    </fill>
  </fills>
  <borders count="15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auto="1"/>
      </bottom>
      <diagonal/>
    </border>
    <border>
      <left style="thin">
        <color auto="1"/>
      </left>
      <right/>
      <top style="thin">
        <color auto="1"/>
      </top>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4FB6A3"/>
      </left>
      <right/>
      <top/>
      <bottom/>
      <diagonal/>
    </border>
    <border>
      <left/>
      <right style="medium">
        <color rgb="FF4FB6A3"/>
      </right>
      <top/>
      <bottom/>
      <diagonal/>
    </border>
    <border>
      <left style="medium">
        <color rgb="FF4FB6A3"/>
      </left>
      <right/>
      <top/>
      <bottom style="medium">
        <color rgb="FF4FB6A3"/>
      </bottom>
      <diagonal/>
    </border>
    <border>
      <left/>
      <right/>
      <top/>
      <bottom style="medium">
        <color rgb="FF4FB6A3"/>
      </bottom>
      <diagonal/>
    </border>
    <border>
      <left/>
      <right style="medium">
        <color rgb="FF4FB6A3"/>
      </right>
      <top/>
      <bottom style="medium">
        <color rgb="FF4FB6A3"/>
      </bottom>
      <diagonal/>
    </border>
    <border>
      <left style="medium">
        <color theme="0"/>
      </left>
      <right style="medium">
        <color theme="0"/>
      </right>
      <top style="medium">
        <color theme="0"/>
      </top>
      <bottom style="medium">
        <color theme="0"/>
      </bottom>
      <diagonal/>
    </border>
    <border>
      <left style="medium">
        <color rgb="FF4DB2A0"/>
      </left>
      <right style="medium">
        <color rgb="FF4DB2A0"/>
      </right>
      <top style="medium">
        <color rgb="FF4DB2A0"/>
      </top>
      <bottom style="medium">
        <color rgb="FF4DB2A0"/>
      </bottom>
      <diagonal/>
    </border>
    <border>
      <left style="medium">
        <color theme="0"/>
      </left>
      <right style="medium">
        <color theme="0"/>
      </right>
      <top/>
      <bottom style="medium">
        <color theme="0"/>
      </bottom>
      <diagonal/>
    </border>
    <border>
      <left style="thin">
        <color rgb="FF3289BE"/>
      </left>
      <right style="thin">
        <color rgb="FF3289BE"/>
      </right>
      <top style="thin">
        <color rgb="FF3289BE"/>
      </top>
      <bottom style="thin">
        <color rgb="FF3289BE"/>
      </bottom>
      <diagonal/>
    </border>
    <border>
      <left style="thin">
        <color rgb="FF3289BE"/>
      </left>
      <right/>
      <top style="thin">
        <color rgb="FF3289BE"/>
      </top>
      <bottom style="thin">
        <color rgb="FF3289BE"/>
      </bottom>
      <diagonal/>
    </border>
    <border>
      <left/>
      <right/>
      <top style="thin">
        <color rgb="FF3289BE"/>
      </top>
      <bottom style="thin">
        <color rgb="FF3289BE"/>
      </bottom>
      <diagonal/>
    </border>
    <border>
      <left style="medium">
        <color rgb="FF3081AB"/>
      </left>
      <right style="medium">
        <color rgb="FF3081AB"/>
      </right>
      <top style="medium">
        <color rgb="FF3081AB"/>
      </top>
      <bottom style="medium">
        <color rgb="FF3081AB"/>
      </bottom>
      <diagonal/>
    </border>
    <border>
      <left style="medium">
        <color rgb="FF3081AB"/>
      </left>
      <right style="thin">
        <color rgb="FF3289BE"/>
      </right>
      <top style="medium">
        <color rgb="FF3081AB"/>
      </top>
      <bottom style="thin">
        <color rgb="FF3289BE"/>
      </bottom>
      <diagonal/>
    </border>
    <border>
      <left style="thin">
        <color rgb="FF3289BE"/>
      </left>
      <right/>
      <top style="medium">
        <color rgb="FF3081AB"/>
      </top>
      <bottom style="thin">
        <color rgb="FF3289BE"/>
      </bottom>
      <diagonal/>
    </border>
    <border>
      <left/>
      <right/>
      <top style="medium">
        <color rgb="FF3081AB"/>
      </top>
      <bottom style="thin">
        <color rgb="FF3289BE"/>
      </bottom>
      <diagonal/>
    </border>
    <border>
      <left/>
      <right style="medium">
        <color rgb="FF3081AB"/>
      </right>
      <top style="medium">
        <color rgb="FF3081AB"/>
      </top>
      <bottom style="thin">
        <color rgb="FF3289BE"/>
      </bottom>
      <diagonal/>
    </border>
    <border>
      <left style="medium">
        <color rgb="FF3081AB"/>
      </left>
      <right style="thin">
        <color rgb="FF3289BE"/>
      </right>
      <top style="thin">
        <color rgb="FF3289BE"/>
      </top>
      <bottom style="thin">
        <color rgb="FF3289BE"/>
      </bottom>
      <diagonal/>
    </border>
    <border>
      <left/>
      <right style="medium">
        <color rgb="FF3081AB"/>
      </right>
      <top style="thin">
        <color rgb="FF3289BE"/>
      </top>
      <bottom style="thin">
        <color rgb="FF3289BE"/>
      </bottom>
      <diagonal/>
    </border>
    <border>
      <left style="medium">
        <color rgb="FF3081AB"/>
      </left>
      <right style="thin">
        <color rgb="FF3289BE"/>
      </right>
      <top style="thin">
        <color rgb="FF3289BE"/>
      </top>
      <bottom style="medium">
        <color rgb="FF3081AB"/>
      </bottom>
      <diagonal/>
    </border>
    <border>
      <left style="thin">
        <color rgb="FF3289BE"/>
      </left>
      <right/>
      <top style="thin">
        <color rgb="FF3289BE"/>
      </top>
      <bottom style="medium">
        <color rgb="FF3081AB"/>
      </bottom>
      <diagonal/>
    </border>
    <border>
      <left/>
      <right/>
      <top style="thin">
        <color rgb="FF3289BE"/>
      </top>
      <bottom style="medium">
        <color rgb="FF3081AB"/>
      </bottom>
      <diagonal/>
    </border>
    <border>
      <left/>
      <right style="medium">
        <color rgb="FF3081AB"/>
      </right>
      <top style="thin">
        <color rgb="FF3289BE"/>
      </top>
      <bottom style="medium">
        <color rgb="FF3081AB"/>
      </bottom>
      <diagonal/>
    </border>
    <border>
      <left style="medium">
        <color rgb="FF3081AB"/>
      </left>
      <right/>
      <top style="medium">
        <color rgb="FF3081AB"/>
      </top>
      <bottom style="medium">
        <color rgb="FF3081AB"/>
      </bottom>
      <diagonal/>
    </border>
    <border>
      <left/>
      <right style="medium">
        <color rgb="FF3081AB"/>
      </right>
      <top style="medium">
        <color rgb="FF3081AB"/>
      </top>
      <bottom style="medium">
        <color rgb="FF3081AB"/>
      </bottom>
      <diagonal/>
    </border>
    <border>
      <left/>
      <right/>
      <top style="medium">
        <color rgb="FF3081AB"/>
      </top>
      <bottom style="medium">
        <color rgb="FF3081AB"/>
      </bottom>
      <diagonal/>
    </border>
    <border>
      <left style="thin">
        <color rgb="FF3289BE"/>
      </left>
      <right style="thin">
        <color rgb="FF3289BE"/>
      </right>
      <top style="medium">
        <color rgb="FF3081AB"/>
      </top>
      <bottom style="thin">
        <color rgb="FF3289BE"/>
      </bottom>
      <diagonal/>
    </border>
    <border>
      <left style="thin">
        <color rgb="FF3289BE"/>
      </left>
      <right style="medium">
        <color rgb="FF3081AB"/>
      </right>
      <top style="medium">
        <color rgb="FF3081AB"/>
      </top>
      <bottom style="thin">
        <color rgb="FF3289BE"/>
      </bottom>
      <diagonal/>
    </border>
    <border>
      <left style="thin">
        <color rgb="FF3289BE"/>
      </left>
      <right style="medium">
        <color rgb="FF3081AB"/>
      </right>
      <top style="thin">
        <color rgb="FF3289BE"/>
      </top>
      <bottom style="thin">
        <color rgb="FF3289BE"/>
      </bottom>
      <diagonal/>
    </border>
    <border>
      <left style="thin">
        <color rgb="FF3289BE"/>
      </left>
      <right style="thin">
        <color rgb="FF3289BE"/>
      </right>
      <top style="thin">
        <color rgb="FF3289BE"/>
      </top>
      <bottom style="medium">
        <color rgb="FF3081AB"/>
      </bottom>
      <diagonal/>
    </border>
    <border>
      <left style="thin">
        <color rgb="FF3289BE"/>
      </left>
      <right style="medium">
        <color rgb="FF3081AB"/>
      </right>
      <top style="thin">
        <color rgb="FF3289BE"/>
      </top>
      <bottom style="medium">
        <color rgb="FF3081AB"/>
      </bottom>
      <diagonal/>
    </border>
    <border>
      <left style="medium">
        <color rgb="FF3081AB"/>
      </left>
      <right/>
      <top style="thin">
        <color rgb="FF3289BE"/>
      </top>
      <bottom style="medium">
        <color rgb="FF3081AB"/>
      </bottom>
      <diagonal/>
    </border>
    <border>
      <left style="thin">
        <color rgb="FF3081AB"/>
      </left>
      <right style="thin">
        <color rgb="FF3081AB"/>
      </right>
      <top style="thin">
        <color rgb="FF3081AB"/>
      </top>
      <bottom style="thin">
        <color rgb="FF3081AB"/>
      </bottom>
      <diagonal/>
    </border>
    <border>
      <left style="medium">
        <color rgb="FF3081AB"/>
      </left>
      <right style="thin">
        <color rgb="FF3081AB"/>
      </right>
      <top style="medium">
        <color rgb="FF3081AB"/>
      </top>
      <bottom style="thin">
        <color rgb="FF3081AB"/>
      </bottom>
      <diagonal/>
    </border>
    <border>
      <left style="thin">
        <color rgb="FF3081AB"/>
      </left>
      <right style="thin">
        <color rgb="FF3081AB"/>
      </right>
      <top style="medium">
        <color rgb="FF3081AB"/>
      </top>
      <bottom style="thin">
        <color rgb="FF3081AB"/>
      </bottom>
      <diagonal/>
    </border>
    <border>
      <left style="thin">
        <color rgb="FF3081AB"/>
      </left>
      <right style="medium">
        <color rgb="FF3081AB"/>
      </right>
      <top style="medium">
        <color rgb="FF3081AB"/>
      </top>
      <bottom style="thin">
        <color rgb="FF3081AB"/>
      </bottom>
      <diagonal/>
    </border>
    <border>
      <left style="medium">
        <color rgb="FF3081AB"/>
      </left>
      <right style="thin">
        <color rgb="FF3081AB"/>
      </right>
      <top style="thin">
        <color rgb="FF3081AB"/>
      </top>
      <bottom style="medium">
        <color rgb="FF3081AB"/>
      </bottom>
      <diagonal/>
    </border>
    <border>
      <left style="thin">
        <color rgb="FF3081AB"/>
      </left>
      <right style="thin">
        <color rgb="FF3081AB"/>
      </right>
      <top style="thin">
        <color rgb="FF3081AB"/>
      </top>
      <bottom style="medium">
        <color rgb="FF3081AB"/>
      </bottom>
      <diagonal/>
    </border>
    <border>
      <left style="thin">
        <color rgb="FF3081AB"/>
      </left>
      <right style="medium">
        <color rgb="FF3081AB"/>
      </right>
      <top style="thin">
        <color rgb="FF3081AB"/>
      </top>
      <bottom style="medium">
        <color rgb="FF3081AB"/>
      </bottom>
      <diagonal/>
    </border>
    <border>
      <left style="medium">
        <color rgb="FF3081AB"/>
      </left>
      <right style="medium">
        <color rgb="FF3081AB"/>
      </right>
      <top style="medium">
        <color rgb="FF3081AB"/>
      </top>
      <bottom/>
      <diagonal/>
    </border>
    <border>
      <left style="medium">
        <color rgb="FF3081AB"/>
      </left>
      <right style="medium">
        <color rgb="FF3081AB"/>
      </right>
      <top/>
      <bottom/>
      <diagonal/>
    </border>
    <border>
      <left style="medium">
        <color rgb="FF3081AB"/>
      </left>
      <right style="medium">
        <color rgb="FF3081AB"/>
      </right>
      <top/>
      <bottom style="medium">
        <color rgb="FF3081AB"/>
      </bottom>
      <diagonal/>
    </border>
    <border>
      <left style="medium">
        <color rgb="FF3081AB"/>
      </left>
      <right style="thin">
        <color rgb="FF3289BE"/>
      </right>
      <top style="medium">
        <color rgb="FF3081AB"/>
      </top>
      <bottom style="medium">
        <color rgb="FF3081AB"/>
      </bottom>
      <diagonal/>
    </border>
    <border>
      <left style="thin">
        <color rgb="FF3289BE"/>
      </left>
      <right style="medium">
        <color rgb="FF3081AB"/>
      </right>
      <top style="medium">
        <color rgb="FF3081AB"/>
      </top>
      <bottom style="medium">
        <color rgb="FF3081AB"/>
      </bottom>
      <diagonal/>
    </border>
    <border>
      <left style="thin">
        <color rgb="FF3289BE"/>
      </left>
      <right style="thin">
        <color rgb="FF3289BE"/>
      </right>
      <top style="medium">
        <color rgb="FF3081AB"/>
      </top>
      <bottom style="medium">
        <color rgb="FF3081AB"/>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rgb="FF3081AB"/>
      </left>
      <right/>
      <top style="thin">
        <color rgb="FF3081AB"/>
      </top>
      <bottom style="thin">
        <color rgb="FF3081AB"/>
      </bottom>
      <diagonal/>
    </border>
    <border>
      <left/>
      <right/>
      <top style="thin">
        <color rgb="FF3081AB"/>
      </top>
      <bottom style="thin">
        <color rgb="FF3081AB"/>
      </bottom>
      <diagonal/>
    </border>
    <border>
      <left/>
      <right style="thin">
        <color rgb="FF3081AB"/>
      </right>
      <top style="thin">
        <color rgb="FF3081AB"/>
      </top>
      <bottom style="thin">
        <color rgb="FF3081AB"/>
      </bottom>
      <diagonal/>
    </border>
    <border>
      <left style="medium">
        <color rgb="FF3081AB"/>
      </left>
      <right style="thin">
        <color rgb="FF3081AB"/>
      </right>
      <top style="medium">
        <color rgb="FF3081AB"/>
      </top>
      <bottom style="medium">
        <color rgb="FF3081AB"/>
      </bottom>
      <diagonal/>
    </border>
    <border>
      <left style="thin">
        <color rgb="FF3081AB"/>
      </left>
      <right style="thin">
        <color rgb="FF3081AB"/>
      </right>
      <top style="medium">
        <color rgb="FF3081AB"/>
      </top>
      <bottom style="medium">
        <color rgb="FF3081AB"/>
      </bottom>
      <diagonal/>
    </border>
    <border>
      <left style="thin">
        <color rgb="FF3081AB"/>
      </left>
      <right style="medium">
        <color rgb="FF3081AB"/>
      </right>
      <top style="medium">
        <color rgb="FF3081AB"/>
      </top>
      <bottom style="medium">
        <color rgb="FF3081AB"/>
      </bottom>
      <diagonal/>
    </border>
    <border>
      <left style="medium">
        <color rgb="FF3081AB"/>
      </left>
      <right style="thin">
        <color rgb="FF3081AB"/>
      </right>
      <top style="thin">
        <color rgb="FF3081AB"/>
      </top>
      <bottom style="thin">
        <color rgb="FF3081AB"/>
      </bottom>
      <diagonal/>
    </border>
    <border>
      <left style="thin">
        <color rgb="FF3081AB"/>
      </left>
      <right style="medium">
        <color rgb="FF3081AB"/>
      </right>
      <top style="thin">
        <color rgb="FF3081AB"/>
      </top>
      <bottom style="thin">
        <color rgb="FF3081AB"/>
      </bottom>
      <diagonal/>
    </border>
    <border>
      <left style="medium">
        <color rgb="FFD3352F"/>
      </left>
      <right/>
      <top style="medium">
        <color rgb="FFD3352F"/>
      </top>
      <bottom/>
      <diagonal/>
    </border>
    <border>
      <left/>
      <right/>
      <top style="medium">
        <color rgb="FFD3352F"/>
      </top>
      <bottom/>
      <diagonal/>
    </border>
    <border>
      <left/>
      <right style="medium">
        <color rgb="FFD3352F"/>
      </right>
      <top style="medium">
        <color rgb="FFD3352F"/>
      </top>
      <bottom/>
      <diagonal/>
    </border>
    <border>
      <left style="medium">
        <color rgb="FFD3352F"/>
      </left>
      <right/>
      <top/>
      <bottom/>
      <diagonal/>
    </border>
    <border>
      <left/>
      <right style="medium">
        <color rgb="FFD3352F"/>
      </right>
      <top/>
      <bottom/>
      <diagonal/>
    </border>
    <border>
      <left style="medium">
        <color rgb="FFD3352F"/>
      </left>
      <right/>
      <top/>
      <bottom style="medium">
        <color rgb="FFD3352F"/>
      </bottom>
      <diagonal/>
    </border>
    <border>
      <left/>
      <right/>
      <top/>
      <bottom style="medium">
        <color rgb="FFD3352F"/>
      </bottom>
      <diagonal/>
    </border>
    <border>
      <left/>
      <right style="medium">
        <color rgb="FFD3352F"/>
      </right>
      <top/>
      <bottom style="medium">
        <color rgb="FFD3352F"/>
      </bottom>
      <diagonal/>
    </border>
    <border>
      <left style="thin">
        <color rgb="FF4FB6A3"/>
      </left>
      <right style="thin">
        <color rgb="FF4FB6A3"/>
      </right>
      <top style="thin">
        <color rgb="FF4FB6A3"/>
      </top>
      <bottom style="thin">
        <color rgb="FF4FB6A3"/>
      </bottom>
      <diagonal/>
    </border>
    <border>
      <left style="thin">
        <color rgb="FF4FB6A3"/>
      </left>
      <right style="thin">
        <color rgb="FF4FB6A3"/>
      </right>
      <top/>
      <bottom style="thin">
        <color rgb="FF4FB6A3"/>
      </bottom>
      <diagonal/>
    </border>
    <border>
      <left style="thin">
        <color rgb="FF4FB6A3"/>
      </left>
      <right style="thin">
        <color rgb="FF4FB6A3"/>
      </right>
      <top style="thin">
        <color rgb="FF4FB6A3"/>
      </top>
      <bottom/>
      <diagonal/>
    </border>
    <border>
      <left style="thin">
        <color rgb="FF4DB2A0"/>
      </left>
      <right style="thin">
        <color rgb="FF4DB2A0"/>
      </right>
      <top style="thin">
        <color rgb="FF4DB2A0"/>
      </top>
      <bottom style="thin">
        <color rgb="FF4DB2A0"/>
      </bottom>
      <diagonal/>
    </border>
    <border>
      <left style="thin">
        <color rgb="FF4DB2A0"/>
      </left>
      <right style="thin">
        <color rgb="FF4DB2A0"/>
      </right>
      <top/>
      <bottom style="thin">
        <color rgb="FF4DB2A0"/>
      </bottom>
      <diagonal/>
    </border>
    <border>
      <left style="medium">
        <color theme="0"/>
      </left>
      <right style="medium">
        <color theme="0"/>
      </right>
      <top style="medium">
        <color theme="0"/>
      </top>
      <bottom/>
      <diagonal/>
    </border>
    <border>
      <left style="thin">
        <color rgb="FF3081AB"/>
      </left>
      <right style="thin">
        <color rgb="FF3081AB"/>
      </right>
      <top/>
      <bottom style="thin">
        <color rgb="FF3081AB"/>
      </bottom>
      <diagonal/>
    </border>
    <border>
      <left style="medium">
        <color rgb="FFC00000"/>
      </left>
      <right style="medium">
        <color rgb="FFC00000"/>
      </right>
      <top style="medium">
        <color rgb="FFC00000"/>
      </top>
      <bottom/>
      <diagonal/>
    </border>
    <border>
      <left style="medium">
        <color rgb="FFC00000"/>
      </left>
      <right style="medium">
        <color rgb="FFC00000"/>
      </right>
      <top/>
      <bottom/>
      <diagonal/>
    </border>
    <border>
      <left style="medium">
        <color rgb="FFC00000"/>
      </left>
      <right style="medium">
        <color rgb="FFC00000"/>
      </right>
      <top/>
      <bottom style="medium">
        <color rgb="FFC00000"/>
      </bottom>
      <diagonal/>
    </border>
    <border>
      <left style="medium">
        <color rgb="FFC00000"/>
      </left>
      <right/>
      <top style="medium">
        <color auto="1"/>
      </top>
      <bottom/>
      <diagonal/>
    </border>
    <border>
      <left/>
      <right style="medium">
        <color rgb="FFC00000"/>
      </right>
      <top style="medium">
        <color auto="1"/>
      </top>
      <bottom style="medium">
        <color auto="1"/>
      </bottom>
      <diagonal/>
    </border>
    <border>
      <left/>
      <right style="medium">
        <color rgb="FFC00000"/>
      </right>
      <top style="medium">
        <color auto="1"/>
      </top>
      <bottom/>
      <diagonal/>
    </border>
    <border>
      <left style="medium">
        <color rgb="FFC00000"/>
      </left>
      <right/>
      <top/>
      <bottom style="medium">
        <color auto="1"/>
      </bottom>
      <diagonal/>
    </border>
    <border>
      <left/>
      <right style="medium">
        <color rgb="FFC00000"/>
      </right>
      <top/>
      <bottom style="medium">
        <color auto="1"/>
      </bottom>
      <diagonal/>
    </border>
    <border>
      <left style="thin">
        <color rgb="FFD3352F"/>
      </left>
      <right style="thin">
        <color rgb="FFD3352F"/>
      </right>
      <top style="thin">
        <color rgb="FFD3352F"/>
      </top>
      <bottom style="thin">
        <color rgb="FFD3352F"/>
      </bottom>
      <diagonal/>
    </border>
    <border>
      <left style="medium">
        <color rgb="FF4DB2A0"/>
      </left>
      <right style="thin">
        <color rgb="FF4DB2A0"/>
      </right>
      <top style="medium">
        <color rgb="FF4DB2A0"/>
      </top>
      <bottom style="thin">
        <color rgb="FF4DB2A0"/>
      </bottom>
      <diagonal/>
    </border>
    <border>
      <left style="thin">
        <color rgb="FF4DB2A0"/>
      </left>
      <right style="thin">
        <color rgb="FF4DB2A0"/>
      </right>
      <top style="medium">
        <color rgb="FF4DB2A0"/>
      </top>
      <bottom style="thin">
        <color rgb="FF4DB2A0"/>
      </bottom>
      <diagonal/>
    </border>
    <border>
      <left style="thin">
        <color rgb="FF4DB2A0"/>
      </left>
      <right style="medium">
        <color rgb="FF4DB2A0"/>
      </right>
      <top style="medium">
        <color rgb="FF4DB2A0"/>
      </top>
      <bottom style="thin">
        <color rgb="FF4DB2A0"/>
      </bottom>
      <diagonal/>
    </border>
    <border>
      <left style="medium">
        <color rgb="FF4DB2A0"/>
      </left>
      <right style="thin">
        <color rgb="FF4DB2A0"/>
      </right>
      <top style="thin">
        <color rgb="FF4DB2A0"/>
      </top>
      <bottom style="thin">
        <color rgb="FF4DB2A0"/>
      </bottom>
      <diagonal/>
    </border>
    <border>
      <left style="thin">
        <color rgb="FF4DB2A0"/>
      </left>
      <right style="medium">
        <color rgb="FF4DB2A0"/>
      </right>
      <top style="thin">
        <color rgb="FF4DB2A0"/>
      </top>
      <bottom style="thin">
        <color rgb="FF4DB2A0"/>
      </bottom>
      <diagonal/>
    </border>
    <border>
      <left style="medium">
        <color rgb="FF4DB2A0"/>
      </left>
      <right style="thin">
        <color rgb="FF4DB2A0"/>
      </right>
      <top style="thin">
        <color rgb="FF4DB2A0"/>
      </top>
      <bottom style="medium">
        <color rgb="FF4DB2A0"/>
      </bottom>
      <diagonal/>
    </border>
    <border>
      <left style="thin">
        <color rgb="FF4DB2A0"/>
      </left>
      <right style="thin">
        <color rgb="FF4DB2A0"/>
      </right>
      <top style="thin">
        <color rgb="FF4DB2A0"/>
      </top>
      <bottom style="medium">
        <color rgb="FF4DB2A0"/>
      </bottom>
      <diagonal/>
    </border>
    <border>
      <left style="thin">
        <color rgb="FF4DB2A0"/>
      </left>
      <right style="medium">
        <color rgb="FF4DB2A0"/>
      </right>
      <top style="thin">
        <color rgb="FF4DB2A0"/>
      </top>
      <bottom style="medium">
        <color rgb="FF4DB2A0"/>
      </bottom>
      <diagonal/>
    </border>
    <border>
      <left/>
      <right style="thin">
        <color rgb="FF4DB2A0"/>
      </right>
      <top style="thin">
        <color rgb="FF4DB2A0"/>
      </top>
      <bottom style="thin">
        <color rgb="FF4DB2A0"/>
      </bottom>
      <diagonal/>
    </border>
    <border>
      <left style="thin">
        <color rgb="FF4DB2A0"/>
      </left>
      <right/>
      <top style="thin">
        <color rgb="FF4DB2A0"/>
      </top>
      <bottom style="thin">
        <color rgb="FF4DB2A0"/>
      </bottom>
      <diagonal/>
    </border>
    <border>
      <left/>
      <right style="medium">
        <color rgb="FF4DB2A0"/>
      </right>
      <top style="medium">
        <color rgb="FF4DB2A0"/>
      </top>
      <bottom style="medium">
        <color rgb="FF4DB2A0"/>
      </bottom>
      <diagonal/>
    </border>
    <border>
      <left style="thin">
        <color rgb="FF4DB2A0"/>
      </left>
      <right/>
      <top style="medium">
        <color rgb="FF4DB2A0"/>
      </top>
      <bottom style="thin">
        <color rgb="FF4DB2A0"/>
      </bottom>
      <diagonal/>
    </border>
    <border>
      <left/>
      <right style="thin">
        <color rgb="FF4DB2A0"/>
      </right>
      <top style="medium">
        <color rgb="FF4DB2A0"/>
      </top>
      <bottom style="thin">
        <color rgb="FF4DB2A0"/>
      </bottom>
      <diagonal/>
    </border>
    <border>
      <left/>
      <right style="thin">
        <color rgb="FF4DB2A0"/>
      </right>
      <top style="thin">
        <color rgb="FF4DB2A0"/>
      </top>
      <bottom style="medium">
        <color rgb="FF4DB2A0"/>
      </bottom>
      <diagonal/>
    </border>
    <border>
      <left style="thin">
        <color theme="0"/>
      </left>
      <right style="thin">
        <color rgb="FF4DB2A0"/>
      </right>
      <top style="thin">
        <color theme="0"/>
      </top>
      <bottom/>
      <diagonal/>
    </border>
    <border>
      <left style="thin">
        <color theme="0"/>
      </left>
      <right style="thin">
        <color rgb="FF4DB2A0"/>
      </right>
      <top/>
      <bottom/>
      <diagonal/>
    </border>
    <border>
      <left style="thin">
        <color theme="0"/>
      </left>
      <right style="thin">
        <color rgb="FF4DB2A0"/>
      </right>
      <top/>
      <bottom style="thin">
        <color theme="0"/>
      </bottom>
      <diagonal/>
    </border>
    <border>
      <left style="medium">
        <color rgb="FF3289BE"/>
      </left>
      <right/>
      <top style="medium">
        <color rgb="FF3289BE"/>
      </top>
      <bottom style="medium">
        <color rgb="FF3289BE"/>
      </bottom>
      <diagonal/>
    </border>
    <border>
      <left/>
      <right/>
      <top style="medium">
        <color rgb="FF3289BE"/>
      </top>
      <bottom style="medium">
        <color rgb="FF3289BE"/>
      </bottom>
      <diagonal/>
    </border>
    <border>
      <left style="medium">
        <color rgb="FF3289BE"/>
      </left>
      <right style="medium">
        <color rgb="FF3289BE"/>
      </right>
      <top style="medium">
        <color rgb="FF3289BE"/>
      </top>
      <bottom style="medium">
        <color rgb="FF3289BE"/>
      </bottom>
      <diagonal/>
    </border>
    <border>
      <left style="medium">
        <color rgb="FF3081AB"/>
      </left>
      <right/>
      <top/>
      <bottom style="medium">
        <color rgb="FF3081AB"/>
      </bottom>
      <diagonal/>
    </border>
    <border>
      <left/>
      <right/>
      <top/>
      <bottom style="medium">
        <color rgb="FF3081AB"/>
      </bottom>
      <diagonal/>
    </border>
    <border>
      <left/>
      <right style="medium">
        <color rgb="FF3081AB"/>
      </right>
      <top/>
      <bottom style="medium">
        <color rgb="FF3081AB"/>
      </bottom>
      <diagonal/>
    </border>
    <border>
      <left/>
      <right/>
      <top style="thin">
        <color rgb="FF3081AB"/>
      </top>
      <bottom style="double">
        <color rgb="FF3081AB"/>
      </bottom>
      <diagonal/>
    </border>
    <border>
      <left/>
      <right style="thin">
        <color rgb="FF3081AB"/>
      </right>
      <top style="thin">
        <color rgb="FF3081AB"/>
      </top>
      <bottom style="double">
        <color rgb="FF3081AB"/>
      </bottom>
      <diagonal/>
    </border>
    <border>
      <left style="medium">
        <color rgb="FFFFFFFF"/>
      </left>
      <right style="medium">
        <color rgb="FFFFFFFF"/>
      </right>
      <top/>
      <bottom style="medium">
        <color rgb="FFFFFFFF"/>
      </bottom>
      <diagonal/>
    </border>
    <border>
      <left style="medium">
        <color rgb="FF4FB6A3"/>
      </left>
      <right style="thin">
        <color rgb="FF4FB6A3"/>
      </right>
      <top style="medium">
        <color rgb="FF4FB6A3"/>
      </top>
      <bottom style="medium">
        <color rgb="FF4FB6A3"/>
      </bottom>
      <diagonal/>
    </border>
    <border>
      <left style="thin">
        <color rgb="FF4FB6A3"/>
      </left>
      <right style="thin">
        <color rgb="FF4FB6A3"/>
      </right>
      <top style="medium">
        <color rgb="FF4FB6A3"/>
      </top>
      <bottom style="medium">
        <color rgb="FF4FB6A3"/>
      </bottom>
      <diagonal/>
    </border>
    <border>
      <left style="thin">
        <color rgb="FF4FB6A3"/>
      </left>
      <right style="medium">
        <color rgb="FF4FB6A3"/>
      </right>
      <top style="medium">
        <color rgb="FF4FB6A3"/>
      </top>
      <bottom style="medium">
        <color rgb="FF4FB6A3"/>
      </bottom>
      <diagonal/>
    </border>
    <border>
      <left style="medium">
        <color rgb="FF4FB6A3"/>
      </left>
      <right/>
      <top style="medium">
        <color rgb="FF4FB6A3"/>
      </top>
      <bottom style="medium">
        <color rgb="FF4FB6A3"/>
      </bottom>
      <diagonal/>
    </border>
    <border>
      <left style="thin">
        <color rgb="FF3081AB"/>
      </left>
      <right/>
      <top style="thin">
        <color rgb="FF3081AB"/>
      </top>
      <bottom style="medium">
        <color rgb="FF3081AB"/>
      </bottom>
      <diagonal/>
    </border>
    <border>
      <left/>
      <right/>
      <top style="thin">
        <color rgb="FF3081AB"/>
      </top>
      <bottom style="medium">
        <color rgb="FF3081AB"/>
      </bottom>
      <diagonal/>
    </border>
    <border>
      <left/>
      <right style="thin">
        <color rgb="FF3081AB"/>
      </right>
      <top style="thin">
        <color rgb="FF3081AB"/>
      </top>
      <bottom style="medium">
        <color rgb="FF3081AB"/>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rgb="FF3081AB"/>
      </left>
      <right/>
      <top style="medium">
        <color theme="0"/>
      </top>
      <bottom style="thin">
        <color rgb="FF3081AB"/>
      </bottom>
      <diagonal/>
    </border>
    <border>
      <left/>
      <right/>
      <top style="medium">
        <color theme="0"/>
      </top>
      <bottom style="thin">
        <color rgb="FF3081AB"/>
      </bottom>
      <diagonal/>
    </border>
    <border>
      <left/>
      <right style="thin">
        <color rgb="FF3081AB"/>
      </right>
      <top style="medium">
        <color theme="0"/>
      </top>
      <bottom style="thin">
        <color rgb="FF3081AB"/>
      </bottom>
      <diagonal/>
    </border>
    <border>
      <left style="medium">
        <color theme="0"/>
      </left>
      <right style="medium">
        <color theme="0"/>
      </right>
      <top/>
      <bottom/>
      <diagonal/>
    </border>
    <border>
      <left style="thin">
        <color rgb="FF4DB2A0"/>
      </left>
      <right style="thin">
        <color rgb="FF4DB2A0"/>
      </right>
      <top style="thin">
        <color rgb="FF4DB2A0"/>
      </top>
      <bottom/>
      <diagonal/>
    </border>
  </borders>
  <cellStyleXfs count="8">
    <xf numFmtId="0" fontId="0" fillId="0" borderId="0"/>
    <xf numFmtId="0" fontId="9" fillId="0" borderId="0"/>
    <xf numFmtId="165"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 fillId="0" borderId="0"/>
    <xf numFmtId="9" fontId="13" fillId="0" borderId="0" applyFont="0" applyFill="0" applyBorder="0" applyAlignment="0" applyProtection="0"/>
    <xf numFmtId="0" fontId="69" fillId="0" borderId="0" applyNumberFormat="0" applyFill="0" applyBorder="0" applyAlignment="0" applyProtection="0"/>
  </cellStyleXfs>
  <cellXfs count="815">
    <xf numFmtId="0" fontId="0" fillId="0" borderId="0" xfId="0"/>
    <xf numFmtId="0" fontId="0" fillId="2" borderId="0" xfId="0" applyFill="1"/>
    <xf numFmtId="0" fontId="10" fillId="2" borderId="0" xfId="1" applyFont="1" applyFill="1" applyAlignment="1">
      <alignment vertical="center" wrapText="1"/>
    </xf>
    <xf numFmtId="0" fontId="10" fillId="2" borderId="0" xfId="1" applyFont="1" applyFill="1" applyAlignment="1">
      <alignment horizontal="left" vertical="center" wrapText="1"/>
    </xf>
    <xf numFmtId="0" fontId="10" fillId="2" borderId="0" xfId="1" applyFont="1" applyFill="1" applyAlignment="1">
      <alignment horizontal="center" vertical="center" wrapText="1"/>
    </xf>
    <xf numFmtId="0" fontId="0" fillId="2" borderId="0" xfId="0" applyFill="1" applyAlignment="1">
      <alignment horizontal="center"/>
    </xf>
    <xf numFmtId="16" fontId="0" fillId="2" borderId="0" xfId="0" applyNumberFormat="1" applyFill="1"/>
    <xf numFmtId="0" fontId="0" fillId="0" borderId="0" xfId="0" applyAlignment="1">
      <alignment vertical="center"/>
    </xf>
    <xf numFmtId="0" fontId="20" fillId="8" borderId="0" xfId="0" applyFont="1" applyFill="1"/>
    <xf numFmtId="0" fontId="20" fillId="10" borderId="0" xfId="0" applyFont="1" applyFill="1"/>
    <xf numFmtId="0" fontId="20" fillId="10" borderId="0" xfId="0" applyFont="1" applyFill="1" applyAlignment="1">
      <alignment horizontal="left" vertical="center"/>
    </xf>
    <xf numFmtId="0" fontId="20" fillId="10" borderId="0" xfId="0" applyFont="1" applyFill="1" applyAlignment="1">
      <alignment horizontal="center" vertical="center"/>
    </xf>
    <xf numFmtId="0" fontId="20" fillId="10" borderId="0" xfId="0" applyFont="1" applyFill="1" applyAlignment="1">
      <alignment horizontal="center"/>
    </xf>
    <xf numFmtId="0" fontId="19" fillId="4" borderId="0" xfId="0" applyFont="1" applyFill="1" applyAlignment="1">
      <alignment vertical="center"/>
    </xf>
    <xf numFmtId="0" fontId="19" fillId="4" borderId="0" xfId="0" applyFont="1" applyFill="1" applyAlignment="1">
      <alignment horizontal="left" vertical="center"/>
    </xf>
    <xf numFmtId="0" fontId="19" fillId="2" borderId="0" xfId="0" applyFont="1" applyFill="1"/>
    <xf numFmtId="0" fontId="29" fillId="2" borderId="0" xfId="0" applyFont="1" applyFill="1"/>
    <xf numFmtId="0" fontId="19" fillId="2" borderId="0" xfId="0" applyFont="1" applyFill="1" applyAlignment="1">
      <alignment horizontal="center" vertical="center"/>
    </xf>
    <xf numFmtId="0" fontId="29" fillId="2" borderId="0" xfId="0" applyFont="1" applyFill="1" applyAlignment="1">
      <alignment horizontal="left" vertical="center"/>
    </xf>
    <xf numFmtId="0" fontId="19" fillId="2" borderId="0" xfId="0" applyFont="1" applyFill="1" applyAlignment="1">
      <alignment horizontal="left" vertical="center"/>
    </xf>
    <xf numFmtId="0" fontId="19" fillId="0" borderId="0" xfId="0" applyFont="1"/>
    <xf numFmtId="0" fontId="3" fillId="0" borderId="0" xfId="0" applyFont="1" applyAlignment="1">
      <alignment horizontal="left" vertical="center" wrapText="1"/>
    </xf>
    <xf numFmtId="0" fontId="0" fillId="0" borderId="0" xfId="0" applyAlignment="1">
      <alignment horizontal="center" vertical="center"/>
    </xf>
    <xf numFmtId="0" fontId="49" fillId="16" borderId="14" xfId="0" applyFont="1" applyFill="1" applyBorder="1" applyAlignment="1">
      <alignment horizontal="center" vertical="center" wrapText="1"/>
    </xf>
    <xf numFmtId="0" fontId="50" fillId="17" borderId="14" xfId="0" applyFont="1" applyFill="1" applyBorder="1" applyAlignment="1">
      <alignment horizontal="center" vertical="center" wrapText="1"/>
    </xf>
    <xf numFmtId="0" fontId="3" fillId="17" borderId="14" xfId="0" applyFont="1" applyFill="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2" xfId="0" applyFont="1" applyBorder="1" applyAlignment="1">
      <alignment vertical="center" wrapText="1"/>
    </xf>
    <xf numFmtId="0" fontId="12" fillId="2" borderId="0" xfId="0" applyFont="1" applyFill="1" applyAlignment="1">
      <alignment vertical="center" wrapText="1"/>
    </xf>
    <xf numFmtId="0" fontId="5" fillId="2" borderId="0" xfId="0" applyFont="1" applyFill="1" applyAlignment="1">
      <alignment vertical="center" wrapText="1"/>
    </xf>
    <xf numFmtId="0" fontId="45" fillId="2" borderId="0" xfId="0" applyFont="1" applyFill="1" applyAlignment="1">
      <alignment horizontal="center" vertical="center"/>
    </xf>
    <xf numFmtId="0" fontId="0" fillId="2" borderId="0" xfId="0" applyFill="1" applyAlignment="1">
      <alignment horizontal="center" vertical="center"/>
    </xf>
    <xf numFmtId="16" fontId="0" fillId="2" borderId="0" xfId="0" applyNumberFormat="1" applyFill="1" applyAlignment="1">
      <alignment horizontal="center" vertical="center"/>
    </xf>
    <xf numFmtId="0" fontId="5" fillId="2" borderId="0" xfId="0" applyFont="1" applyFill="1" applyAlignment="1">
      <alignment horizontal="center" vertical="center" wrapText="1"/>
    </xf>
    <xf numFmtId="0" fontId="44" fillId="6" borderId="0" xfId="0" applyFont="1" applyFill="1" applyAlignment="1">
      <alignment horizontal="center" vertical="center"/>
    </xf>
    <xf numFmtId="9" fontId="0" fillId="2" borderId="0" xfId="0" applyNumberFormat="1" applyFill="1" applyAlignment="1">
      <alignment horizontal="center"/>
    </xf>
    <xf numFmtId="168" fontId="2" fillId="2" borderId="0" xfId="0" applyNumberFormat="1" applyFont="1" applyFill="1" applyAlignment="1">
      <alignment horizontal="center" vertical="center"/>
    </xf>
    <xf numFmtId="0" fontId="44" fillId="18" borderId="0" xfId="0" applyFont="1" applyFill="1" applyAlignment="1">
      <alignment horizontal="center" vertical="center"/>
    </xf>
    <xf numFmtId="168" fontId="0" fillId="2" borderId="14" xfId="0" applyNumberFormat="1" applyFill="1" applyBorder="1" applyAlignment="1">
      <alignment horizontal="center" vertical="center"/>
    </xf>
    <xf numFmtId="9" fontId="0" fillId="2" borderId="0" xfId="0" applyNumberFormat="1" applyFill="1" applyAlignment="1">
      <alignment horizontal="center" vertical="center"/>
    </xf>
    <xf numFmtId="0" fontId="20" fillId="10" borderId="14" xfId="0" applyFont="1" applyFill="1" applyBorder="1" applyAlignment="1">
      <alignment horizontal="center" vertical="center"/>
    </xf>
    <xf numFmtId="0" fontId="23" fillId="10" borderId="14" xfId="0" applyFont="1" applyFill="1" applyBorder="1" applyAlignment="1">
      <alignment horizontal="center" vertical="center"/>
    </xf>
    <xf numFmtId="0" fontId="44" fillId="6" borderId="0" xfId="0" applyFont="1" applyFill="1" applyAlignment="1">
      <alignment horizontal="center" vertical="center" wrapText="1"/>
    </xf>
    <xf numFmtId="0" fontId="0" fillId="0" borderId="0" xfId="0" applyAlignment="1">
      <alignment horizontal="center"/>
    </xf>
    <xf numFmtId="0" fontId="53" fillId="0" borderId="0" xfId="0" applyFont="1" applyAlignment="1">
      <alignment horizontal="left" vertical="center" indent="2"/>
    </xf>
    <xf numFmtId="0" fontId="0" fillId="3" borderId="0" xfId="0" applyFill="1"/>
    <xf numFmtId="0" fontId="0" fillId="22" borderId="0" xfId="0" applyFill="1"/>
    <xf numFmtId="0" fontId="0" fillId="23" borderId="0" xfId="0" applyFill="1"/>
    <xf numFmtId="0" fontId="0" fillId="20" borderId="0" xfId="0" applyFill="1"/>
    <xf numFmtId="0" fontId="61" fillId="13" borderId="0" xfId="0" applyFont="1" applyFill="1"/>
    <xf numFmtId="0" fontId="62" fillId="0" borderId="0" xfId="0" applyFont="1" applyAlignment="1">
      <alignment horizontal="center"/>
    </xf>
    <xf numFmtId="0" fontId="62" fillId="0" borderId="0" xfId="0" applyFont="1" applyAlignment="1">
      <alignment horizontal="center" vertical="center"/>
    </xf>
    <xf numFmtId="2" fontId="0" fillId="0" borderId="0" xfId="0" applyNumberFormat="1" applyAlignment="1">
      <alignment horizontal="center" vertical="center"/>
    </xf>
    <xf numFmtId="0" fontId="63" fillId="0" borderId="10" xfId="0" applyFont="1" applyBorder="1" applyAlignment="1">
      <alignment horizontal="center" vertical="top" wrapText="1"/>
    </xf>
    <xf numFmtId="0" fontId="63" fillId="0" borderId="14" xfId="0" applyFont="1" applyBorder="1" applyAlignment="1">
      <alignment horizontal="center" vertical="top" wrapText="1"/>
    </xf>
    <xf numFmtId="0" fontId="63" fillId="0" borderId="18" xfId="0" applyFont="1" applyBorder="1" applyAlignment="1">
      <alignment horizontal="center" vertical="top" wrapText="1"/>
    </xf>
    <xf numFmtId="0" fontId="63" fillId="0" borderId="15" xfId="0" applyFont="1" applyBorder="1" applyAlignment="1">
      <alignment horizontal="center" vertical="top" wrapText="1"/>
    </xf>
    <xf numFmtId="0" fontId="2" fillId="0" borderId="14" xfId="0" applyFont="1" applyBorder="1" applyAlignment="1">
      <alignment horizontal="center" vertical="center"/>
    </xf>
    <xf numFmtId="16" fontId="0" fillId="0" borderId="0" xfId="0" applyNumberFormat="1"/>
    <xf numFmtId="0" fontId="0" fillId="22" borderId="0" xfId="0" applyFill="1" applyAlignment="1">
      <alignment horizontal="center" vertical="center"/>
    </xf>
    <xf numFmtId="0" fontId="0" fillId="4" borderId="14" xfId="0" applyFill="1" applyBorder="1" applyAlignment="1">
      <alignment horizontal="center" vertical="center"/>
    </xf>
    <xf numFmtId="0" fontId="0" fillId="22" borderId="14" xfId="0" applyFill="1" applyBorder="1" applyAlignment="1">
      <alignment horizontal="center" vertical="center"/>
    </xf>
    <xf numFmtId="0" fontId="2" fillId="4" borderId="14" xfId="0" applyFont="1" applyFill="1" applyBorder="1" applyAlignment="1">
      <alignment horizontal="center" vertical="center"/>
    </xf>
    <xf numFmtId="0" fontId="2" fillId="22" borderId="14" xfId="0" applyFont="1" applyFill="1" applyBorder="1" applyAlignment="1">
      <alignment horizontal="center" vertical="center"/>
    </xf>
    <xf numFmtId="2" fontId="0" fillId="2" borderId="14" xfId="0" applyNumberFormat="1" applyFill="1" applyBorder="1" applyAlignment="1">
      <alignment horizontal="center" vertical="center"/>
    </xf>
    <xf numFmtId="0" fontId="61" fillId="2" borderId="0" xfId="0" applyFont="1" applyFill="1"/>
    <xf numFmtId="0" fontId="44" fillId="2" borderId="0" xfId="0" applyFont="1" applyFill="1" applyAlignment="1">
      <alignment horizontal="center" vertical="center" wrapText="1"/>
    </xf>
    <xf numFmtId="168" fontId="61" fillId="2" borderId="0" xfId="0" applyNumberFormat="1" applyFont="1" applyFill="1" applyAlignment="1">
      <alignment horizontal="center" vertical="center"/>
    </xf>
    <xf numFmtId="2" fontId="61" fillId="2" borderId="0" xfId="0" applyNumberFormat="1" applyFont="1" applyFill="1" applyAlignment="1">
      <alignment horizontal="center" vertical="center"/>
    </xf>
    <xf numFmtId="9" fontId="61" fillId="2" borderId="0" xfId="0" applyNumberFormat="1" applyFont="1" applyFill="1" applyAlignment="1">
      <alignment horizontal="center" vertical="center"/>
    </xf>
    <xf numFmtId="0" fontId="61" fillId="2" borderId="0" xfId="0" applyFont="1" applyFill="1" applyAlignment="1">
      <alignment horizontal="center"/>
    </xf>
    <xf numFmtId="9" fontId="61" fillId="2" borderId="0" xfId="0" applyNumberFormat="1" applyFont="1" applyFill="1" applyAlignment="1">
      <alignment horizontal="center"/>
    </xf>
    <xf numFmtId="0" fontId="11" fillId="4" borderId="0" xfId="0" applyFont="1" applyFill="1" applyAlignment="1">
      <alignment horizontal="left" vertical="center"/>
    </xf>
    <xf numFmtId="0" fontId="44" fillId="2" borderId="0" xfId="0" applyFont="1" applyFill="1" applyAlignment="1">
      <alignment horizontal="center" vertical="center"/>
    </xf>
    <xf numFmtId="0" fontId="6" fillId="2" borderId="0" xfId="0" applyFont="1" applyFill="1" applyAlignment="1">
      <alignment horizontal="center"/>
    </xf>
    <xf numFmtId="0" fontId="3" fillId="0" borderId="16" xfId="0" applyFont="1" applyBorder="1" applyAlignment="1">
      <alignment horizontal="left" vertical="center" wrapText="1"/>
    </xf>
    <xf numFmtId="0" fontId="14" fillId="2" borderId="0" xfId="1" applyFont="1" applyFill="1" applyAlignment="1">
      <alignment horizontal="left" vertical="top" wrapText="1"/>
    </xf>
    <xf numFmtId="0" fontId="0" fillId="2" borderId="0" xfId="0" applyFill="1" applyAlignment="1">
      <alignment horizontal="left" vertical="top" wrapText="1"/>
    </xf>
    <xf numFmtId="0" fontId="16" fillId="2" borderId="0" xfId="1" applyFont="1" applyFill="1" applyAlignment="1">
      <alignment horizontal="left" vertical="top" wrapText="1"/>
    </xf>
    <xf numFmtId="0" fontId="7" fillId="2" borderId="0" xfId="1" applyFont="1" applyFill="1" applyAlignment="1">
      <alignment horizontal="left" vertical="top" wrapText="1"/>
    </xf>
    <xf numFmtId="3" fontId="14" fillId="2" borderId="0" xfId="1" applyNumberFormat="1" applyFont="1" applyFill="1" applyAlignment="1">
      <alignment horizontal="left" vertical="top" wrapText="1"/>
    </xf>
    <xf numFmtId="0" fontId="0" fillId="2" borderId="0" xfId="0" applyFill="1" applyAlignment="1">
      <alignment horizontal="center" vertical="center" wrapText="1"/>
    </xf>
    <xf numFmtId="0" fontId="14" fillId="2" borderId="0" xfId="1" applyFont="1" applyFill="1" applyAlignment="1">
      <alignment horizontal="center" vertical="center" wrapText="1"/>
    </xf>
    <xf numFmtId="0" fontId="25" fillId="2" borderId="0" xfId="0" applyFont="1" applyFill="1" applyAlignment="1">
      <alignment horizontal="center" vertical="center"/>
    </xf>
    <xf numFmtId="0" fontId="25" fillId="2" borderId="0" xfId="0" applyFont="1" applyFill="1"/>
    <xf numFmtId="0" fontId="19" fillId="2" borderId="0" xfId="0" applyFont="1" applyFill="1" applyAlignment="1">
      <alignment vertical="center"/>
    </xf>
    <xf numFmtId="0" fontId="75" fillId="2" borderId="0" xfId="1" applyFont="1" applyFill="1" applyAlignment="1">
      <alignment horizontal="center" vertical="center" wrapText="1"/>
    </xf>
    <xf numFmtId="0" fontId="36" fillId="2" borderId="0" xfId="1" applyFont="1" applyFill="1" applyAlignment="1">
      <alignment horizontal="left" vertical="top" wrapText="1"/>
    </xf>
    <xf numFmtId="0" fontId="15" fillId="2" borderId="0" xfId="1" applyFont="1" applyFill="1" applyAlignment="1">
      <alignment horizontal="left" vertical="top" wrapText="1"/>
    </xf>
    <xf numFmtId="0" fontId="54" fillId="2" borderId="0" xfId="0" applyFont="1" applyFill="1"/>
    <xf numFmtId="0" fontId="19" fillId="0" borderId="0" xfId="0" applyFont="1" applyAlignment="1">
      <alignment wrapText="1"/>
    </xf>
    <xf numFmtId="0" fontId="19" fillId="0" borderId="0" xfId="0" applyFont="1" applyAlignment="1">
      <alignment horizontal="center" vertical="center" wrapText="1"/>
    </xf>
    <xf numFmtId="0" fontId="25" fillId="0" borderId="0" xfId="0" applyFont="1" applyAlignment="1">
      <alignment horizontal="center" vertical="center" wrapText="1"/>
    </xf>
    <xf numFmtId="9" fontId="11" fillId="0" borderId="0" xfId="0" applyNumberFormat="1" applyFont="1" applyAlignment="1">
      <alignment horizontal="center" vertical="center" wrapText="1"/>
    </xf>
    <xf numFmtId="0" fontId="30" fillId="4" borderId="29" xfId="0" applyFont="1" applyFill="1" applyBorder="1"/>
    <xf numFmtId="0" fontId="30" fillId="4" borderId="30" xfId="0" applyFont="1" applyFill="1" applyBorder="1" applyAlignment="1">
      <alignment vertical="center" wrapText="1"/>
    </xf>
    <xf numFmtId="0" fontId="30" fillId="4" borderId="30" xfId="0" applyFont="1" applyFill="1" applyBorder="1" applyAlignment="1">
      <alignment vertical="center"/>
    </xf>
    <xf numFmtId="0" fontId="19" fillId="4" borderId="30" xfId="0" applyFont="1" applyFill="1" applyBorder="1" applyAlignment="1">
      <alignment vertical="center"/>
    </xf>
    <xf numFmtId="0" fontId="19" fillId="4" borderId="0" xfId="7" applyFont="1" applyFill="1" applyBorder="1" applyAlignment="1">
      <alignment horizontal="left" vertical="center"/>
    </xf>
    <xf numFmtId="0" fontId="19" fillId="4" borderId="29" xfId="0" applyFont="1" applyFill="1" applyBorder="1"/>
    <xf numFmtId="0" fontId="19" fillId="4" borderId="31" xfId="0" applyFont="1" applyFill="1" applyBorder="1"/>
    <xf numFmtId="0" fontId="19" fillId="4" borderId="32" xfId="0" applyFont="1" applyFill="1" applyBorder="1"/>
    <xf numFmtId="0" fontId="19" fillId="4" borderId="33" xfId="0" applyFont="1" applyFill="1" applyBorder="1"/>
    <xf numFmtId="0" fontId="19" fillId="4" borderId="30" xfId="0" applyFont="1" applyFill="1" applyBorder="1" applyAlignment="1">
      <alignment vertical="center" wrapText="1"/>
    </xf>
    <xf numFmtId="0" fontId="11" fillId="0" borderId="0" xfId="0" applyFont="1" applyAlignment="1">
      <alignment vertical="center"/>
    </xf>
    <xf numFmtId="0" fontId="19" fillId="0" borderId="0" xfId="0" applyFont="1" applyAlignment="1">
      <alignment vertical="center" wrapText="1"/>
    </xf>
    <xf numFmtId="0" fontId="31" fillId="0" borderId="0" xfId="0" applyFont="1" applyAlignment="1">
      <alignment vertical="center"/>
    </xf>
    <xf numFmtId="0" fontId="31" fillId="0" borderId="0" xfId="0" applyFont="1" applyAlignment="1">
      <alignment horizontal="left"/>
    </xf>
    <xf numFmtId="0" fontId="31" fillId="0" borderId="0" xfId="0" applyFont="1"/>
    <xf numFmtId="0" fontId="31" fillId="0" borderId="0" xfId="0" applyFont="1" applyAlignment="1">
      <alignment horizontal="center" wrapText="1"/>
    </xf>
    <xf numFmtId="0" fontId="31" fillId="0" borderId="0" xfId="0" applyFont="1" applyAlignment="1">
      <alignment horizontal="left" wrapText="1"/>
    </xf>
    <xf numFmtId="0" fontId="31" fillId="0" borderId="0" xfId="0" applyFont="1" applyAlignment="1">
      <alignment horizontal="left" vertical="center" wrapText="1"/>
    </xf>
    <xf numFmtId="0" fontId="91" fillId="0" borderId="0" xfId="0" applyFont="1" applyAlignment="1">
      <alignment vertical="center"/>
    </xf>
    <xf numFmtId="0" fontId="92" fillId="0" borderId="0" xfId="0" applyFont="1" applyAlignment="1">
      <alignment horizontal="center" wrapText="1"/>
    </xf>
    <xf numFmtId="0" fontId="31" fillId="0" borderId="0" xfId="0" applyFont="1" applyAlignment="1">
      <alignment vertical="center" wrapText="1"/>
    </xf>
    <xf numFmtId="0" fontId="92" fillId="0" borderId="0" xfId="0" applyFont="1" applyAlignment="1">
      <alignment horizontal="left" wrapText="1"/>
    </xf>
    <xf numFmtId="0" fontId="8" fillId="24" borderId="0" xfId="0" applyFont="1" applyFill="1" applyAlignment="1">
      <alignment horizontal="center" vertical="center" wrapText="1"/>
    </xf>
    <xf numFmtId="0" fontId="11" fillId="0" borderId="0" xfId="0" applyFont="1"/>
    <xf numFmtId="0" fontId="31" fillId="0" borderId="0" xfId="0" applyFont="1" applyAlignment="1">
      <alignment horizontal="left" vertical="top" wrapText="1"/>
    </xf>
    <xf numFmtId="0" fontId="29" fillId="2" borderId="0" xfId="0" applyFont="1" applyFill="1" applyAlignment="1">
      <alignment horizontal="center" vertical="center"/>
    </xf>
    <xf numFmtId="3" fontId="11" fillId="0" borderId="35" xfId="0" applyNumberFormat="1" applyFont="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0" fontId="8" fillId="0" borderId="0" xfId="0" applyFont="1" applyAlignment="1">
      <alignment horizontal="center" vertical="center" wrapText="1"/>
    </xf>
    <xf numFmtId="0" fontId="17" fillId="25" borderId="34" xfId="0" applyFont="1" applyFill="1" applyBorder="1" applyAlignment="1">
      <alignment horizontal="center" vertical="center" wrapText="1"/>
    </xf>
    <xf numFmtId="3" fontId="76" fillId="25" borderId="36" xfId="0" applyNumberFormat="1" applyFont="1" applyFill="1" applyBorder="1" applyAlignment="1">
      <alignment horizontal="center" vertical="center" wrapText="1"/>
    </xf>
    <xf numFmtId="0" fontId="19" fillId="0" borderId="0" xfId="0" applyFont="1" applyAlignment="1">
      <alignment horizontal="center" vertical="center"/>
    </xf>
    <xf numFmtId="0" fontId="68" fillId="0" borderId="0" xfId="0" applyFont="1" applyAlignment="1">
      <alignment horizontal="center" vertical="center"/>
    </xf>
    <xf numFmtId="0" fontId="19" fillId="0" borderId="0" xfId="0" applyFont="1" applyAlignment="1">
      <alignment vertical="center"/>
    </xf>
    <xf numFmtId="0" fontId="68" fillId="0" borderId="0" xfId="0" applyFont="1" applyAlignment="1">
      <alignment horizontal="center" vertical="center" wrapText="1"/>
    </xf>
    <xf numFmtId="0" fontId="104" fillId="0" borderId="0" xfId="0" applyFont="1" applyAlignment="1">
      <alignment horizontal="center" vertical="center" wrapText="1"/>
    </xf>
    <xf numFmtId="0" fontId="19" fillId="4" borderId="0" xfId="0" applyFont="1" applyFill="1" applyAlignment="1">
      <alignment horizontal="left" vertical="center" wrapText="1"/>
    </xf>
    <xf numFmtId="0" fontId="19" fillId="4" borderId="0" xfId="0" applyFont="1" applyFill="1" applyAlignment="1">
      <alignment horizontal="center" vertical="center"/>
    </xf>
    <xf numFmtId="0" fontId="35" fillId="2" borderId="41" xfId="0" applyFont="1" applyFill="1" applyBorder="1" applyAlignment="1">
      <alignment horizontal="right" vertical="center" wrapText="1"/>
    </xf>
    <xf numFmtId="0" fontId="35" fillId="2" borderId="45" xfId="0" applyFont="1" applyFill="1" applyBorder="1" applyAlignment="1">
      <alignment horizontal="right" vertical="center" wrapText="1"/>
    </xf>
    <xf numFmtId="0" fontId="35" fillId="2" borderId="47" xfId="0" applyFont="1" applyFill="1" applyBorder="1" applyAlignment="1">
      <alignment horizontal="right" vertical="center" wrapText="1"/>
    </xf>
    <xf numFmtId="0" fontId="34" fillId="2" borderId="40" xfId="0" applyFont="1" applyFill="1" applyBorder="1" applyAlignment="1">
      <alignment horizontal="center" vertical="center"/>
    </xf>
    <xf numFmtId="0" fontId="46" fillId="2" borderId="40" xfId="0" applyFont="1" applyFill="1" applyBorder="1" applyAlignment="1">
      <alignment horizontal="center" vertical="center" wrapText="1"/>
    </xf>
    <xf numFmtId="0" fontId="11" fillId="2" borderId="40" xfId="0" applyFont="1" applyFill="1" applyBorder="1" applyAlignment="1">
      <alignment vertical="center" wrapText="1"/>
    </xf>
    <xf numFmtId="0" fontId="19" fillId="4" borderId="76" xfId="0" applyFont="1" applyFill="1" applyBorder="1"/>
    <xf numFmtId="0" fontId="19" fillId="4" borderId="0" xfId="0" applyFont="1" applyFill="1"/>
    <xf numFmtId="0" fontId="19" fillId="4" borderId="77" xfId="0" applyFont="1" applyFill="1" applyBorder="1"/>
    <xf numFmtId="0" fontId="11" fillId="4" borderId="0" xfId="0" applyFont="1" applyFill="1" applyAlignment="1">
      <alignment horizontal="left" vertical="center" wrapText="1"/>
    </xf>
    <xf numFmtId="49" fontId="19" fillId="4" borderId="0" xfId="0" applyNumberFormat="1" applyFont="1" applyFill="1" applyAlignment="1">
      <alignment horizontal="left" vertical="center" wrapText="1"/>
    </xf>
    <xf numFmtId="0" fontId="11" fillId="4" borderId="0" xfId="0" applyFont="1" applyFill="1" applyAlignment="1">
      <alignment vertical="center" wrapText="1"/>
    </xf>
    <xf numFmtId="0" fontId="42" fillId="4" borderId="0" xfId="0" applyFont="1" applyFill="1" applyAlignment="1">
      <alignment horizontal="left" vertical="top" wrapText="1"/>
    </xf>
    <xf numFmtId="0" fontId="19" fillId="4" borderId="0" xfId="0" applyFont="1" applyFill="1" applyAlignment="1">
      <alignment horizontal="left" vertical="top" wrapText="1"/>
    </xf>
    <xf numFmtId="0" fontId="101" fillId="4" borderId="76" xfId="0" applyFont="1" applyFill="1" applyBorder="1"/>
    <xf numFmtId="0" fontId="33" fillId="4" borderId="0" xfId="0" applyFont="1" applyFill="1" applyAlignment="1">
      <alignment vertical="center"/>
    </xf>
    <xf numFmtId="0" fontId="102" fillId="4" borderId="76" xfId="0" applyFont="1" applyFill="1" applyBorder="1"/>
    <xf numFmtId="0" fontId="25" fillId="4" borderId="0" xfId="0" applyFont="1" applyFill="1"/>
    <xf numFmtId="0" fontId="32" fillId="4" borderId="76" xfId="0" applyFont="1" applyFill="1" applyBorder="1"/>
    <xf numFmtId="0" fontId="32" fillId="4" borderId="0" xfId="0" applyFont="1" applyFill="1" applyAlignment="1">
      <alignment horizontal="left" vertical="center" wrapText="1"/>
    </xf>
    <xf numFmtId="0" fontId="32" fillId="4" borderId="76" xfId="0" applyFont="1" applyFill="1" applyBorder="1" applyAlignment="1">
      <alignment horizontal="left" vertical="center" wrapText="1"/>
    </xf>
    <xf numFmtId="0" fontId="38" fillId="4" borderId="0" xfId="0" applyFont="1" applyFill="1" applyAlignment="1">
      <alignment vertical="center" wrapText="1"/>
    </xf>
    <xf numFmtId="0" fontId="38" fillId="4" borderId="77" xfId="0" applyFont="1" applyFill="1" applyBorder="1" applyAlignment="1">
      <alignment vertical="center" wrapText="1"/>
    </xf>
    <xf numFmtId="0" fontId="19" fillId="4" borderId="78" xfId="0" applyFont="1" applyFill="1" applyBorder="1"/>
    <xf numFmtId="0" fontId="19" fillId="4" borderId="79" xfId="0" applyFont="1" applyFill="1" applyBorder="1"/>
    <xf numFmtId="0" fontId="19" fillId="4" borderId="80" xfId="0" applyFont="1" applyFill="1" applyBorder="1"/>
    <xf numFmtId="0" fontId="19" fillId="4" borderId="0" xfId="0" applyFont="1" applyFill="1" applyAlignment="1">
      <alignment vertical="center" wrapText="1"/>
    </xf>
    <xf numFmtId="0" fontId="101" fillId="4" borderId="76" xfId="0" applyFont="1" applyFill="1" applyBorder="1" applyAlignment="1">
      <alignment vertical="center"/>
    </xf>
    <xf numFmtId="0" fontId="25" fillId="4" borderId="0" xfId="0" applyFont="1" applyFill="1" applyAlignment="1">
      <alignment vertical="center"/>
    </xf>
    <xf numFmtId="0" fontId="19" fillId="4" borderId="77" xfId="0" applyFont="1" applyFill="1" applyBorder="1" applyAlignment="1">
      <alignment vertical="center"/>
    </xf>
    <xf numFmtId="0" fontId="41" fillId="4" borderId="0" xfId="0" applyFont="1" applyFill="1" applyAlignment="1">
      <alignment horizontal="center"/>
    </xf>
    <xf numFmtId="0" fontId="32" fillId="4" borderId="76" xfId="0" applyFont="1" applyFill="1" applyBorder="1" applyAlignment="1">
      <alignment vertical="center"/>
    </xf>
    <xf numFmtId="0" fontId="30" fillId="4" borderId="0" xfId="0" applyFont="1" applyFill="1"/>
    <xf numFmtId="0" fontId="35" fillId="4" borderId="0" xfId="0" applyFont="1" applyFill="1" applyAlignment="1">
      <alignment vertical="center"/>
    </xf>
    <xf numFmtId="0" fontId="25" fillId="4" borderId="76" xfId="0" applyFont="1" applyFill="1" applyBorder="1"/>
    <xf numFmtId="0" fontId="25" fillId="4" borderId="77" xfId="0" applyFont="1" applyFill="1" applyBorder="1"/>
    <xf numFmtId="0" fontId="35" fillId="4" borderId="0" xfId="0" applyFont="1" applyFill="1" applyAlignment="1">
      <alignment horizontal="left" vertical="center" wrapText="1"/>
    </xf>
    <xf numFmtId="0" fontId="35" fillId="4" borderId="0" xfId="0" applyFont="1" applyFill="1" applyAlignment="1">
      <alignment horizontal="left" vertical="center"/>
    </xf>
    <xf numFmtId="0" fontId="72" fillId="4" borderId="0" xfId="0" applyFont="1" applyFill="1" applyAlignment="1">
      <alignment horizontal="center" vertical="center" wrapText="1"/>
    </xf>
    <xf numFmtId="0" fontId="26" fillId="4" borderId="0" xfId="0" applyFont="1" applyFill="1" applyAlignment="1">
      <alignment vertical="center" wrapText="1"/>
    </xf>
    <xf numFmtId="0" fontId="26" fillId="4" borderId="0" xfId="0" applyFont="1" applyFill="1" applyAlignment="1">
      <alignment horizontal="center" vertical="center" wrapText="1"/>
    </xf>
    <xf numFmtId="0" fontId="106" fillId="4" borderId="0" xfId="0" applyFont="1" applyFill="1" applyAlignment="1">
      <alignment horizontal="left" vertical="center"/>
    </xf>
    <xf numFmtId="0" fontId="107" fillId="4" borderId="0" xfId="0" applyFont="1" applyFill="1"/>
    <xf numFmtId="3" fontId="11" fillId="4" borderId="0" xfId="0" applyNumberFormat="1" applyFont="1" applyFill="1" applyAlignment="1">
      <alignment vertical="center" wrapText="1"/>
    </xf>
    <xf numFmtId="0" fontId="74" fillId="4" borderId="0" xfId="0" applyFont="1" applyFill="1" applyAlignment="1">
      <alignment horizontal="left" vertical="center"/>
    </xf>
    <xf numFmtId="0" fontId="109" fillId="4" borderId="0" xfId="0" applyFont="1" applyFill="1"/>
    <xf numFmtId="0" fontId="35" fillId="4" borderId="0" xfId="0" applyFont="1" applyFill="1" applyAlignment="1">
      <alignment horizontal="left" vertical="top" wrapText="1"/>
    </xf>
    <xf numFmtId="0" fontId="35" fillId="4" borderId="0" xfId="0" applyFont="1" applyFill="1" applyAlignment="1">
      <alignment horizontal="left" vertical="top"/>
    </xf>
    <xf numFmtId="0" fontId="29" fillId="4" borderId="0" xfId="0" applyFont="1" applyFill="1" applyAlignment="1">
      <alignment horizontal="center" vertical="center" wrapText="1"/>
    </xf>
    <xf numFmtId="0" fontId="19" fillId="2" borderId="0" xfId="0" applyFont="1" applyFill="1" applyAlignment="1">
      <alignment horizontal="left" vertical="center" wrapText="1"/>
    </xf>
    <xf numFmtId="0" fontId="35" fillId="4" borderId="0" xfId="0" applyFont="1" applyFill="1" applyAlignment="1">
      <alignment vertical="center" wrapText="1"/>
    </xf>
    <xf numFmtId="0" fontId="39" fillId="4" borderId="77" xfId="0" applyFont="1" applyFill="1" applyBorder="1" applyAlignment="1">
      <alignment horizontal="left" vertical="center" wrapText="1"/>
    </xf>
    <xf numFmtId="0" fontId="103" fillId="4" borderId="0" xfId="0" applyFont="1" applyFill="1"/>
    <xf numFmtId="0" fontId="72" fillId="2" borderId="40" xfId="0" applyFont="1" applyFill="1" applyBorder="1" applyAlignment="1">
      <alignment horizontal="center" vertical="center" wrapText="1"/>
    </xf>
    <xf numFmtId="0" fontId="32" fillId="2" borderId="40" xfId="0" applyFont="1" applyFill="1" applyBorder="1" applyAlignment="1">
      <alignment horizontal="center" vertical="center"/>
    </xf>
    <xf numFmtId="0" fontId="19" fillId="4" borderId="92" xfId="0" applyFont="1" applyFill="1" applyBorder="1"/>
    <xf numFmtId="0" fontId="19" fillId="4" borderId="93" xfId="0" applyFont="1" applyFill="1" applyBorder="1"/>
    <xf numFmtId="0" fontId="59" fillId="0" borderId="97" xfId="0" applyFont="1" applyBorder="1" applyAlignment="1">
      <alignment horizontal="center" vertical="center" wrapText="1"/>
    </xf>
    <xf numFmtId="0" fontId="11" fillId="2" borderId="97" xfId="0" applyFont="1" applyFill="1" applyBorder="1" applyAlignment="1">
      <alignment horizontal="center" vertical="center" wrapText="1"/>
    </xf>
    <xf numFmtId="0" fontId="59" fillId="2" borderId="97" xfId="0" applyFont="1" applyFill="1" applyBorder="1" applyAlignment="1">
      <alignment horizontal="left" vertical="center" wrapText="1"/>
    </xf>
    <xf numFmtId="0" fontId="114" fillId="29" borderId="98" xfId="0" applyFont="1" applyFill="1" applyBorder="1" applyAlignment="1">
      <alignment horizontal="center" vertical="center" wrapText="1"/>
    </xf>
    <xf numFmtId="0" fontId="8" fillId="25" borderId="34" xfId="0" applyFont="1" applyFill="1" applyBorder="1" applyAlignment="1">
      <alignment horizontal="center" vertical="center" wrapText="1"/>
    </xf>
    <xf numFmtId="0" fontId="11" fillId="2" borderId="99" xfId="0" applyFont="1" applyFill="1" applyBorder="1" applyAlignment="1">
      <alignment horizontal="center" vertical="center" wrapText="1"/>
    </xf>
    <xf numFmtId="0" fontId="59" fillId="0" borderId="99" xfId="0" applyFont="1" applyBorder="1" applyAlignment="1">
      <alignment horizontal="center" vertical="center" wrapText="1"/>
    </xf>
    <xf numFmtId="0" fontId="59" fillId="2" borderId="99" xfId="0" applyFont="1" applyFill="1" applyBorder="1" applyAlignment="1">
      <alignment horizontal="left" vertical="center" wrapText="1"/>
    </xf>
    <xf numFmtId="0" fontId="14" fillId="2" borderId="100" xfId="1" applyFont="1" applyFill="1" applyBorder="1" applyAlignment="1">
      <alignment horizontal="left" vertical="top" wrapText="1"/>
    </xf>
    <xf numFmtId="167" fontId="16" fillId="2" borderId="100" xfId="1" applyNumberFormat="1" applyFont="1" applyFill="1" applyBorder="1" applyAlignment="1">
      <alignment horizontal="left" vertical="top" wrapText="1"/>
    </xf>
    <xf numFmtId="167" fontId="67" fillId="0" borderId="100" xfId="1" quotePrefix="1" applyNumberFormat="1" applyFont="1" applyBorder="1" applyAlignment="1">
      <alignment horizontal="left" vertical="top" wrapText="1"/>
    </xf>
    <xf numFmtId="167" fontId="16" fillId="2" borderId="101" xfId="1" applyNumberFormat="1" applyFont="1" applyFill="1" applyBorder="1" applyAlignment="1">
      <alignment horizontal="left" vertical="top" wrapText="1"/>
    </xf>
    <xf numFmtId="0" fontId="14" fillId="2" borderId="101" xfId="1" applyFont="1" applyFill="1" applyBorder="1" applyAlignment="1">
      <alignment horizontal="left" vertical="top" wrapText="1"/>
    </xf>
    <xf numFmtId="166" fontId="76" fillId="25" borderId="34" xfId="1" applyNumberFormat="1" applyFont="1" applyFill="1" applyBorder="1" applyAlignment="1">
      <alignment horizontal="center" vertical="center" wrapText="1"/>
    </xf>
    <xf numFmtId="167" fontId="16" fillId="4" borderId="101" xfId="1" applyNumberFormat="1" applyFont="1" applyFill="1" applyBorder="1" applyAlignment="1">
      <alignment horizontal="left" vertical="top" wrapText="1"/>
    </xf>
    <xf numFmtId="167" fontId="16" fillId="4" borderId="100" xfId="1" applyNumberFormat="1" applyFont="1" applyFill="1" applyBorder="1" applyAlignment="1">
      <alignment horizontal="left" vertical="top" wrapText="1"/>
    </xf>
    <xf numFmtId="0" fontId="18" fillId="4" borderId="0" xfId="0" applyFont="1" applyFill="1" applyAlignment="1">
      <alignment horizontal="center" vertical="center" wrapText="1"/>
    </xf>
    <xf numFmtId="0" fontId="118" fillId="2" borderId="0" xfId="0" applyFont="1" applyFill="1"/>
    <xf numFmtId="0" fontId="120" fillId="2" borderId="0" xfId="0" applyFont="1" applyFill="1"/>
    <xf numFmtId="0" fontId="121" fillId="2" borderId="0" xfId="0" applyFont="1" applyFill="1"/>
    <xf numFmtId="0" fontId="122" fillId="2" borderId="0" xfId="0" applyFont="1" applyFill="1"/>
    <xf numFmtId="0" fontId="32" fillId="4" borderId="92" xfId="0" applyFont="1" applyFill="1" applyBorder="1"/>
    <xf numFmtId="0" fontId="101" fillId="4" borderId="92" xfId="0" applyFont="1" applyFill="1" applyBorder="1"/>
    <xf numFmtId="0" fontId="33" fillId="4" borderId="0" xfId="0" applyFont="1" applyFill="1"/>
    <xf numFmtId="0" fontId="33" fillId="4" borderId="93" xfId="0" applyFont="1" applyFill="1" applyBorder="1"/>
    <xf numFmtId="0" fontId="70" fillId="2" borderId="0" xfId="0" applyFont="1" applyFill="1" applyAlignment="1">
      <alignment horizontal="left" vertical="center" wrapText="1"/>
    </xf>
    <xf numFmtId="0" fontId="119" fillId="4" borderId="0" xfId="0" applyFont="1" applyFill="1"/>
    <xf numFmtId="0" fontId="119" fillId="4" borderId="93" xfId="0" applyFont="1" applyFill="1" applyBorder="1"/>
    <xf numFmtId="0" fontId="70" fillId="4" borderId="0" xfId="0" applyFont="1" applyFill="1" applyAlignment="1">
      <alignment horizontal="left" vertical="center" wrapText="1"/>
    </xf>
    <xf numFmtId="0" fontId="101" fillId="4" borderId="0" xfId="0" applyFont="1" applyFill="1"/>
    <xf numFmtId="0" fontId="101" fillId="4" borderId="93" xfId="0" applyFont="1" applyFill="1" applyBorder="1"/>
    <xf numFmtId="0" fontId="110" fillId="9" borderId="0" xfId="0" applyFont="1" applyFill="1" applyAlignment="1">
      <alignment horizontal="left" vertical="center" wrapText="1"/>
    </xf>
    <xf numFmtId="0" fontId="0" fillId="4" borderId="0" xfId="0" applyFill="1"/>
    <xf numFmtId="0" fontId="100" fillId="4" borderId="92" xfId="0" applyFont="1" applyFill="1" applyBorder="1"/>
    <xf numFmtId="0" fontId="122" fillId="4" borderId="0" xfId="0" applyFont="1" applyFill="1"/>
    <xf numFmtId="0" fontId="100" fillId="4" borderId="93" xfId="0" applyFont="1" applyFill="1" applyBorder="1"/>
    <xf numFmtId="0" fontId="19" fillId="4" borderId="94" xfId="0" applyFont="1" applyFill="1" applyBorder="1"/>
    <xf numFmtId="0" fontId="19" fillId="4" borderId="95" xfId="0" applyFont="1" applyFill="1" applyBorder="1"/>
    <xf numFmtId="0" fontId="19" fillId="4" borderId="96" xfId="0" applyFont="1" applyFill="1" applyBorder="1"/>
    <xf numFmtId="0" fontId="18" fillId="4" borderId="0" xfId="0" applyFont="1" applyFill="1" applyAlignment="1">
      <alignment vertical="center" wrapText="1"/>
    </xf>
    <xf numFmtId="0" fontId="17" fillId="26" borderId="34" xfId="0" applyFont="1" applyFill="1" applyBorder="1" applyAlignment="1">
      <alignment horizontal="center" vertical="center" wrapText="1"/>
    </xf>
    <xf numFmtId="0" fontId="31" fillId="0" borderId="0" xfId="0" applyFont="1" applyAlignment="1">
      <alignment wrapText="1"/>
    </xf>
    <xf numFmtId="0" fontId="127" fillId="0" borderId="0" xfId="0" applyFont="1" applyAlignment="1">
      <alignment vertical="center" wrapText="1"/>
    </xf>
    <xf numFmtId="0" fontId="129" fillId="0" borderId="0" xfId="0" applyFont="1" applyAlignment="1">
      <alignment vertical="center" wrapText="1"/>
    </xf>
    <xf numFmtId="0" fontId="129" fillId="0" borderId="0" xfId="0" applyFont="1" applyAlignment="1">
      <alignment horizontal="left" vertical="center" wrapText="1"/>
    </xf>
    <xf numFmtId="0" fontId="131" fillId="2" borderId="0" xfId="0" applyFont="1" applyFill="1"/>
    <xf numFmtId="0" fontId="5" fillId="18" borderId="105" xfId="0" applyFont="1" applyFill="1" applyBorder="1" applyAlignment="1">
      <alignment horizontal="center" vertical="center" wrapText="1"/>
    </xf>
    <xf numFmtId="0" fontId="6" fillId="4" borderId="104" xfId="0" applyFont="1" applyFill="1" applyBorder="1" applyAlignment="1">
      <alignment horizontal="center" vertical="center" wrapText="1"/>
    </xf>
    <xf numFmtId="0" fontId="1" fillId="2" borderId="105" xfId="0" applyFont="1" applyFill="1" applyBorder="1" applyAlignment="1">
      <alignment horizontal="center" vertical="center" wrapText="1"/>
    </xf>
    <xf numFmtId="0" fontId="52" fillId="2" borderId="105" xfId="0" applyFont="1" applyFill="1" applyBorder="1" applyAlignment="1">
      <alignment horizontal="center" vertical="center" wrapText="1"/>
    </xf>
    <xf numFmtId="0" fontId="6" fillId="4" borderId="105" xfId="0" applyFont="1" applyFill="1" applyBorder="1" applyAlignment="1">
      <alignment horizontal="center" vertical="center" wrapText="1"/>
    </xf>
    <xf numFmtId="0" fontId="0" fillId="2" borderId="105" xfId="0" applyFill="1" applyBorder="1" applyAlignment="1">
      <alignment horizontal="center" vertical="center" wrapText="1"/>
    </xf>
    <xf numFmtId="0" fontId="54" fillId="4" borderId="105" xfId="0" applyFont="1" applyFill="1" applyBorder="1" applyAlignment="1">
      <alignment horizontal="center" vertical="center" wrapText="1"/>
    </xf>
    <xf numFmtId="0" fontId="0" fillId="2" borderId="106" xfId="0" applyFill="1" applyBorder="1" applyAlignment="1">
      <alignment horizontal="center" vertical="center" wrapText="1"/>
    </xf>
    <xf numFmtId="0" fontId="0" fillId="2" borderId="76" xfId="0" applyFill="1" applyBorder="1" applyAlignment="1">
      <alignment horizontal="center"/>
    </xf>
    <xf numFmtId="0" fontId="0" fillId="2" borderId="77" xfId="0" applyFill="1" applyBorder="1" applyAlignment="1">
      <alignment horizontal="center"/>
    </xf>
    <xf numFmtId="0" fontId="0" fillId="2" borderId="0" xfId="0" applyFill="1" applyAlignment="1">
      <alignment vertical="center"/>
    </xf>
    <xf numFmtId="0" fontId="0" fillId="2" borderId="78" xfId="0" applyFill="1" applyBorder="1" applyAlignment="1">
      <alignment horizontal="center"/>
    </xf>
    <xf numFmtId="0" fontId="0" fillId="2" borderId="79" xfId="0" applyFill="1" applyBorder="1" applyAlignment="1">
      <alignment horizontal="center"/>
    </xf>
    <xf numFmtId="0" fontId="0" fillId="2" borderId="80" xfId="0" applyFill="1" applyBorder="1" applyAlignment="1">
      <alignment horizontal="center"/>
    </xf>
    <xf numFmtId="0" fontId="84" fillId="10" borderId="112" xfId="0" applyFont="1" applyFill="1" applyBorder="1" applyAlignment="1">
      <alignment horizontal="center" vertical="center"/>
    </xf>
    <xf numFmtId="0" fontId="83" fillId="10" borderId="112" xfId="0" applyFont="1" applyFill="1" applyBorder="1" applyAlignment="1">
      <alignment horizontal="center" vertical="center"/>
    </xf>
    <xf numFmtId="0" fontId="32" fillId="0" borderId="112" xfId="0" applyFont="1" applyBorder="1" applyAlignment="1">
      <alignment horizontal="center" vertical="center"/>
    </xf>
    <xf numFmtId="0" fontId="54" fillId="2" borderId="0" xfId="0" applyFont="1" applyFill="1" applyAlignment="1">
      <alignment horizontal="center"/>
    </xf>
    <xf numFmtId="0" fontId="25" fillId="4" borderId="0" xfId="0" applyFont="1" applyFill="1" applyAlignment="1">
      <alignment horizontal="center"/>
    </xf>
    <xf numFmtId="9" fontId="25" fillId="4" borderId="0" xfId="0" applyNumberFormat="1" applyFont="1" applyFill="1" applyAlignment="1">
      <alignment horizontal="center"/>
    </xf>
    <xf numFmtId="0" fontId="32" fillId="4" borderId="77" xfId="0" applyFont="1" applyFill="1" applyBorder="1" applyAlignment="1">
      <alignment horizontal="center"/>
    </xf>
    <xf numFmtId="0" fontId="19" fillId="2" borderId="76" xfId="0" applyFont="1" applyFill="1" applyBorder="1" applyAlignment="1">
      <alignment horizontal="center" vertical="center"/>
    </xf>
    <xf numFmtId="0" fontId="19" fillId="2" borderId="17" xfId="0" applyFont="1" applyFill="1" applyBorder="1" applyAlignment="1">
      <alignment vertical="center"/>
    </xf>
    <xf numFmtId="0" fontId="19" fillId="28" borderId="17" xfId="0" applyFont="1" applyFill="1" applyBorder="1" applyAlignment="1">
      <alignment horizontal="center" vertical="center"/>
    </xf>
    <xf numFmtId="0" fontId="8" fillId="6" borderId="17" xfId="0" applyFont="1" applyFill="1" applyBorder="1" applyAlignment="1">
      <alignment horizontal="center"/>
    </xf>
    <xf numFmtId="0" fontId="25" fillId="28" borderId="17" xfId="0" applyFont="1" applyFill="1" applyBorder="1" applyAlignment="1">
      <alignment horizontal="center"/>
    </xf>
    <xf numFmtId="9" fontId="19" fillId="2" borderId="17" xfId="0" applyNumberFormat="1" applyFont="1" applyFill="1" applyBorder="1" applyAlignment="1">
      <alignment horizontal="center"/>
    </xf>
    <xf numFmtId="9" fontId="18" fillId="2" borderId="0" xfId="0" applyNumberFormat="1" applyFont="1" applyFill="1" applyAlignment="1">
      <alignment horizontal="center"/>
    </xf>
    <xf numFmtId="9" fontId="21" fillId="4" borderId="0" xfId="0" applyNumberFormat="1" applyFont="1" applyFill="1" applyAlignment="1">
      <alignment horizontal="center"/>
    </xf>
    <xf numFmtId="0" fontId="68" fillId="6" borderId="17" xfId="0" applyFont="1" applyFill="1" applyBorder="1" applyAlignment="1">
      <alignment horizontal="center" vertical="center"/>
    </xf>
    <xf numFmtId="0" fontId="17" fillId="6" borderId="17" xfId="0" applyFont="1" applyFill="1" applyBorder="1" applyAlignment="1">
      <alignment horizontal="center"/>
    </xf>
    <xf numFmtId="9" fontId="18" fillId="2" borderId="0" xfId="0" applyNumberFormat="1" applyFont="1" applyFill="1" applyAlignment="1">
      <alignment horizontal="center" vertical="center"/>
    </xf>
    <xf numFmtId="9" fontId="133" fillId="2" borderId="0" xfId="0" applyNumberFormat="1" applyFont="1" applyFill="1" applyAlignment="1">
      <alignment horizontal="center"/>
    </xf>
    <xf numFmtId="0" fontId="28" fillId="18" borderId="0" xfId="0" applyFont="1" applyFill="1" applyAlignment="1">
      <alignment horizontal="center" vertical="center" wrapText="1"/>
    </xf>
    <xf numFmtId="0" fontId="107" fillId="18" borderId="0" xfId="0" applyFont="1" applyFill="1" applyAlignment="1">
      <alignment horizontal="center" vertical="center" wrapText="1"/>
    </xf>
    <xf numFmtId="0" fontId="109" fillId="18" borderId="77" xfId="0" applyFont="1" applyFill="1" applyBorder="1" applyAlignment="1">
      <alignment horizontal="center" vertical="center" wrapText="1"/>
    </xf>
    <xf numFmtId="0" fontId="19" fillId="2" borderId="76" xfId="0" applyFont="1" applyFill="1" applyBorder="1"/>
    <xf numFmtId="16" fontId="19" fillId="32" borderId="17" xfId="0" applyNumberFormat="1" applyFont="1" applyFill="1" applyBorder="1" applyAlignment="1">
      <alignment horizontal="center" vertical="center"/>
    </xf>
    <xf numFmtId="0" fontId="11" fillId="32" borderId="17" xfId="0" applyFont="1" applyFill="1" applyBorder="1" applyAlignment="1">
      <alignment horizontal="center"/>
    </xf>
    <xf numFmtId="0" fontId="25" fillId="32" borderId="17" xfId="0" applyFont="1" applyFill="1" applyBorder="1" applyAlignment="1">
      <alignment horizontal="center"/>
    </xf>
    <xf numFmtId="0" fontId="19" fillId="2" borderId="11" xfId="0" applyFont="1" applyFill="1" applyBorder="1" applyAlignment="1">
      <alignment vertical="center"/>
    </xf>
    <xf numFmtId="0" fontId="11" fillId="32" borderId="11" xfId="0" applyFont="1" applyFill="1" applyBorder="1" applyAlignment="1">
      <alignment horizontal="center"/>
    </xf>
    <xf numFmtId="0" fontId="25" fillId="32" borderId="11" xfId="0" applyFont="1" applyFill="1" applyBorder="1" applyAlignment="1">
      <alignment horizontal="center"/>
    </xf>
    <xf numFmtId="9" fontId="19" fillId="2" borderId="11" xfId="0" applyNumberFormat="1" applyFont="1" applyFill="1" applyBorder="1" applyAlignment="1">
      <alignment horizontal="center"/>
    </xf>
    <xf numFmtId="0" fontId="11" fillId="6" borderId="17" xfId="0" applyFont="1" applyFill="1" applyBorder="1" applyAlignment="1">
      <alignment horizontal="center"/>
    </xf>
    <xf numFmtId="9" fontId="113" fillId="4" borderId="0" xfId="0" applyNumberFormat="1" applyFont="1" applyFill="1" applyAlignment="1">
      <alignment horizontal="center"/>
    </xf>
    <xf numFmtId="9" fontId="75" fillId="2" borderId="17" xfId="0" applyNumberFormat="1" applyFont="1" applyFill="1" applyBorder="1" applyAlignment="1">
      <alignment horizontal="center"/>
    </xf>
    <xf numFmtId="0" fontId="31" fillId="6" borderId="0" xfId="0" applyFont="1" applyFill="1" applyAlignment="1">
      <alignment horizontal="center"/>
    </xf>
    <xf numFmtId="0" fontId="30" fillId="28" borderId="0" xfId="0" applyFont="1" applyFill="1" applyAlignment="1">
      <alignment horizontal="center"/>
    </xf>
    <xf numFmtId="9" fontId="10" fillId="2" borderId="17" xfId="0" applyNumberFormat="1" applyFont="1" applyFill="1" applyBorder="1" applyAlignment="1">
      <alignment horizontal="center"/>
    </xf>
    <xf numFmtId="0" fontId="11" fillId="2" borderId="17" xfId="0" applyFont="1" applyFill="1" applyBorder="1" applyAlignment="1">
      <alignment vertical="center"/>
    </xf>
    <xf numFmtId="0" fontId="38" fillId="2" borderId="0" xfId="0" applyFont="1" applyFill="1" applyAlignment="1">
      <alignment horizontal="left" vertical="center" indent="2"/>
    </xf>
    <xf numFmtId="9" fontId="14" fillId="2" borderId="0" xfId="0" applyNumberFormat="1" applyFont="1" applyFill="1" applyAlignment="1">
      <alignment horizontal="center"/>
    </xf>
    <xf numFmtId="0" fontId="31" fillId="32" borderId="0" xfId="0" applyFont="1" applyFill="1" applyAlignment="1">
      <alignment horizontal="center"/>
    </xf>
    <xf numFmtId="0" fontId="30" fillId="32" borderId="0" xfId="0" applyFont="1" applyFill="1" applyAlignment="1">
      <alignment horizontal="center"/>
    </xf>
    <xf numFmtId="0" fontId="11" fillId="32" borderId="17" xfId="0" applyFont="1" applyFill="1" applyBorder="1" applyAlignment="1">
      <alignment horizontal="center" vertical="center"/>
    </xf>
    <xf numFmtId="0" fontId="19" fillId="32" borderId="17" xfId="0" applyFont="1" applyFill="1" applyBorder="1" applyAlignment="1">
      <alignment horizontal="center" vertical="center"/>
    </xf>
    <xf numFmtId="0" fontId="11" fillId="2" borderId="17" xfId="0" applyFont="1" applyFill="1" applyBorder="1"/>
    <xf numFmtId="9" fontId="21" fillId="2" borderId="0" xfId="0" applyNumberFormat="1" applyFont="1" applyFill="1" applyAlignment="1">
      <alignment horizontal="center"/>
    </xf>
    <xf numFmtId="0" fontId="30" fillId="28" borderId="17" xfId="0" applyFont="1" applyFill="1" applyBorder="1" applyAlignment="1">
      <alignment horizontal="center" vertical="center"/>
    </xf>
    <xf numFmtId="0" fontId="31" fillId="6" borderId="0" xfId="0" applyFont="1" applyFill="1" applyAlignment="1">
      <alignment horizontal="center" vertical="center"/>
    </xf>
    <xf numFmtId="9" fontId="14" fillId="2" borderId="0" xfId="0" applyNumberFormat="1" applyFont="1" applyFill="1" applyAlignment="1">
      <alignment horizontal="center" vertical="center"/>
    </xf>
    <xf numFmtId="0" fontId="19" fillId="2" borderId="17" xfId="0" applyFont="1" applyFill="1" applyBorder="1"/>
    <xf numFmtId="0" fontId="30" fillId="4" borderId="0" xfId="0" applyFont="1" applyFill="1" applyAlignment="1">
      <alignment horizontal="center"/>
    </xf>
    <xf numFmtId="0" fontId="11" fillId="21" borderId="17" xfId="0" applyFont="1" applyFill="1" applyBorder="1" applyAlignment="1">
      <alignment horizontal="center"/>
    </xf>
    <xf numFmtId="9" fontId="11" fillId="2" borderId="17" xfId="0" applyNumberFormat="1" applyFont="1" applyFill="1" applyBorder="1" applyAlignment="1">
      <alignment horizontal="center"/>
    </xf>
    <xf numFmtId="9" fontId="19" fillId="2" borderId="0" xfId="0" applyNumberFormat="1" applyFont="1" applyFill="1" applyAlignment="1">
      <alignment horizontal="center"/>
    </xf>
    <xf numFmtId="0" fontId="19" fillId="2" borderId="78" xfId="0" applyFont="1" applyFill="1" applyBorder="1"/>
    <xf numFmtId="0" fontId="19" fillId="2" borderId="79" xfId="0" applyFont="1" applyFill="1" applyBorder="1"/>
    <xf numFmtId="0" fontId="19" fillId="28" borderId="79" xfId="0" applyFont="1" applyFill="1" applyBorder="1" applyAlignment="1">
      <alignment horizontal="center" vertical="center"/>
    </xf>
    <xf numFmtId="0" fontId="11" fillId="21" borderId="79" xfId="0" applyFont="1" applyFill="1" applyBorder="1" applyAlignment="1">
      <alignment horizontal="center"/>
    </xf>
    <xf numFmtId="0" fontId="25" fillId="28" borderId="79" xfId="0" applyFont="1" applyFill="1" applyBorder="1" applyAlignment="1">
      <alignment horizontal="center"/>
    </xf>
    <xf numFmtId="9" fontId="11" fillId="2" borderId="79" xfId="0" applyNumberFormat="1" applyFont="1" applyFill="1" applyBorder="1" applyAlignment="1">
      <alignment horizontal="center"/>
    </xf>
    <xf numFmtId="9" fontId="19" fillId="2" borderId="79" xfId="0" applyNumberFormat="1" applyFont="1" applyFill="1" applyBorder="1" applyAlignment="1">
      <alignment horizontal="center"/>
    </xf>
    <xf numFmtId="0" fontId="39" fillId="2" borderId="0" xfId="0" applyFont="1" applyFill="1" applyAlignment="1">
      <alignment horizontal="left" vertical="center" indent="2"/>
    </xf>
    <xf numFmtId="0" fontId="39" fillId="2" borderId="0" xfId="0" applyFont="1" applyFill="1" applyAlignment="1">
      <alignment horizontal="left" vertical="center" wrapText="1" indent="2"/>
    </xf>
    <xf numFmtId="0" fontId="77" fillId="26" borderId="0" xfId="1" applyFont="1" applyFill="1" applyAlignment="1">
      <alignment vertical="center" wrapText="1"/>
    </xf>
    <xf numFmtId="0" fontId="32" fillId="29" borderId="100" xfId="0" applyFont="1" applyFill="1" applyBorder="1" applyAlignment="1">
      <alignment horizontal="center" vertical="center" wrapText="1"/>
    </xf>
    <xf numFmtId="0" fontId="19" fillId="0" borderId="100" xfId="0" applyFont="1" applyBorder="1" applyAlignment="1">
      <alignment horizontal="center" vertical="center" wrapText="1"/>
    </xf>
    <xf numFmtId="0" fontId="32" fillId="29" borderId="113" xfId="0" applyFont="1" applyFill="1" applyBorder="1" applyAlignment="1">
      <alignment horizontal="center" vertical="center" wrapText="1"/>
    </xf>
    <xf numFmtId="0" fontId="11" fillId="29" borderId="114" xfId="0" applyFont="1" applyFill="1" applyBorder="1" applyAlignment="1">
      <alignment horizontal="center" vertical="center" wrapText="1"/>
    </xf>
    <xf numFmtId="9" fontId="11" fillId="29" borderId="115" xfId="0" applyNumberFormat="1" applyFont="1" applyFill="1" applyBorder="1" applyAlignment="1">
      <alignment horizontal="center" vertical="center" wrapText="1"/>
    </xf>
    <xf numFmtId="2" fontId="19" fillId="0" borderId="117" xfId="0" applyNumberFormat="1" applyFont="1" applyBorder="1" applyAlignment="1">
      <alignment horizontal="center" vertical="center" wrapText="1"/>
    </xf>
    <xf numFmtId="0" fontId="19" fillId="0" borderId="119" xfId="0" applyFont="1" applyBorder="1" applyAlignment="1">
      <alignment horizontal="center" vertical="center" wrapText="1"/>
    </xf>
    <xf numFmtId="2" fontId="19" fillId="0" borderId="120" xfId="0" applyNumberFormat="1" applyFont="1" applyBorder="1" applyAlignment="1">
      <alignment horizontal="center" vertical="center" wrapText="1"/>
    </xf>
    <xf numFmtId="0" fontId="11" fillId="29" borderId="121" xfId="0" applyFont="1" applyFill="1" applyBorder="1" applyAlignment="1">
      <alignment horizontal="center" vertical="center" wrapText="1"/>
    </xf>
    <xf numFmtId="0" fontId="19" fillId="0" borderId="121" xfId="0" applyFont="1" applyBorder="1" applyAlignment="1">
      <alignment horizontal="center" vertical="center" wrapText="1"/>
    </xf>
    <xf numFmtId="9" fontId="11" fillId="29" borderId="122" xfId="0" applyNumberFormat="1" applyFont="1" applyFill="1" applyBorder="1" applyAlignment="1">
      <alignment horizontal="center" vertical="center" wrapText="1"/>
    </xf>
    <xf numFmtId="9" fontId="11" fillId="29" borderId="124" xfId="0" applyNumberFormat="1" applyFont="1" applyFill="1" applyBorder="1" applyAlignment="1">
      <alignment horizontal="center" vertical="center" wrapText="1"/>
    </xf>
    <xf numFmtId="0" fontId="19" fillId="29" borderId="35" xfId="0" applyFont="1" applyFill="1" applyBorder="1" applyAlignment="1">
      <alignment horizontal="center" vertical="center" wrapText="1"/>
    </xf>
    <xf numFmtId="1" fontId="19" fillId="29" borderId="35" xfId="0" applyNumberFormat="1" applyFont="1" applyFill="1" applyBorder="1" applyAlignment="1">
      <alignment horizontal="center" vertical="center" wrapText="1"/>
    </xf>
    <xf numFmtId="0" fontId="76" fillId="26" borderId="35" xfId="0" applyFont="1" applyFill="1" applyBorder="1" applyAlignment="1">
      <alignment horizontal="center" vertical="center" wrapText="1"/>
    </xf>
    <xf numFmtId="1" fontId="19" fillId="29" borderId="123" xfId="6" applyNumberFormat="1" applyFont="1" applyFill="1" applyBorder="1" applyAlignment="1">
      <alignment horizontal="center" vertical="center" wrapText="1"/>
    </xf>
    <xf numFmtId="0" fontId="11" fillId="29" borderId="125" xfId="0" applyFont="1" applyFill="1" applyBorder="1" applyAlignment="1">
      <alignment horizontal="center" vertical="center" wrapText="1"/>
    </xf>
    <xf numFmtId="0" fontId="19" fillId="0" borderId="117" xfId="0" applyFont="1" applyBorder="1" applyAlignment="1">
      <alignment horizontal="center" vertical="center" wrapText="1"/>
    </xf>
    <xf numFmtId="0" fontId="19" fillId="0" borderId="126" xfId="0" applyFont="1" applyBorder="1" applyAlignment="1">
      <alignment horizontal="center" vertical="center" wrapText="1"/>
    </xf>
    <xf numFmtId="0" fontId="19" fillId="0" borderId="120" xfId="0" applyFont="1" applyBorder="1" applyAlignment="1">
      <alignment horizontal="center" vertical="center" wrapText="1"/>
    </xf>
    <xf numFmtId="0" fontId="19" fillId="6" borderId="17" xfId="0" applyFont="1" applyFill="1" applyBorder="1" applyAlignment="1">
      <alignment horizontal="center"/>
    </xf>
    <xf numFmtId="0" fontId="19" fillId="4" borderId="0" xfId="7" applyFont="1" applyFill="1" applyAlignment="1">
      <alignment horizontal="left" vertical="center"/>
    </xf>
    <xf numFmtId="0" fontId="73" fillId="4" borderId="0" xfId="0" applyFont="1" applyFill="1"/>
    <xf numFmtId="0" fontId="38" fillId="4" borderId="0" xfId="0" applyFont="1" applyFill="1" applyAlignment="1">
      <alignment horizontal="center" vertical="center" wrapText="1"/>
    </xf>
    <xf numFmtId="0" fontId="25" fillId="4" borderId="0" xfId="0" applyFont="1" applyFill="1" applyAlignment="1">
      <alignment horizontal="center" vertical="center"/>
    </xf>
    <xf numFmtId="0" fontId="132" fillId="4" borderId="0" xfId="0" applyFont="1" applyFill="1" applyAlignment="1">
      <alignment horizontal="left" vertical="center"/>
    </xf>
    <xf numFmtId="0" fontId="115" fillId="4" borderId="0" xfId="0" applyFont="1" applyFill="1" applyAlignment="1">
      <alignment vertical="center"/>
    </xf>
    <xf numFmtId="0" fontId="137" fillId="2" borderId="132" xfId="0" applyFont="1" applyFill="1" applyBorder="1" applyAlignment="1">
      <alignment horizontal="center" vertical="center"/>
    </xf>
    <xf numFmtId="0" fontId="25" fillId="4" borderId="0" xfId="0" applyFont="1" applyFill="1" applyAlignment="1">
      <alignment horizontal="left" vertical="top" wrapText="1"/>
    </xf>
    <xf numFmtId="0" fontId="126" fillId="4" borderId="0" xfId="0" applyFont="1" applyFill="1" applyAlignment="1">
      <alignment horizontal="left" vertical="top" wrapText="1"/>
    </xf>
    <xf numFmtId="0" fontId="30" fillId="4" borderId="0" xfId="0" applyFont="1" applyFill="1" applyAlignment="1">
      <alignment horizontal="left" vertical="top" wrapText="1"/>
    </xf>
    <xf numFmtId="0" fontId="132" fillId="4" borderId="0" xfId="0" applyFont="1" applyFill="1" applyAlignment="1">
      <alignment vertical="center"/>
    </xf>
    <xf numFmtId="0" fontId="115" fillId="4" borderId="0" xfId="0" applyFont="1" applyFill="1" applyAlignment="1">
      <alignment horizontal="center" vertical="center"/>
    </xf>
    <xf numFmtId="0" fontId="139" fillId="4" borderId="0" xfId="0" applyFont="1" applyFill="1" applyAlignment="1">
      <alignment vertical="center"/>
    </xf>
    <xf numFmtId="0" fontId="72" fillId="2" borderId="69" xfId="0" applyFont="1" applyFill="1" applyBorder="1" applyAlignment="1">
      <alignment horizontal="center" vertical="center" wrapText="1"/>
    </xf>
    <xf numFmtId="0" fontId="68" fillId="4" borderId="93" xfId="0" applyFont="1" applyFill="1" applyBorder="1"/>
    <xf numFmtId="0" fontId="42" fillId="2" borderId="118" xfId="0" applyFont="1" applyFill="1" applyBorder="1" applyAlignment="1">
      <alignment vertical="center" wrapText="1"/>
    </xf>
    <xf numFmtId="0" fontId="132" fillId="4" borderId="0" xfId="0" applyFont="1" applyFill="1" applyAlignment="1">
      <alignment horizontal="left" vertical="center" wrapText="1"/>
    </xf>
    <xf numFmtId="0" fontId="32" fillId="4" borderId="0" xfId="0" applyFont="1" applyFill="1" applyAlignment="1">
      <alignment horizontal="center" vertical="center"/>
    </xf>
    <xf numFmtId="0" fontId="132" fillId="4" borderId="0" xfId="0" applyFont="1" applyFill="1" applyAlignment="1">
      <alignment horizontal="center" vertical="center"/>
    </xf>
    <xf numFmtId="0" fontId="137" fillId="4" borderId="0" xfId="0" applyFont="1" applyFill="1" applyAlignment="1">
      <alignment horizontal="center" vertical="center"/>
    </xf>
    <xf numFmtId="0" fontId="42" fillId="2" borderId="17" xfId="0" applyFont="1" applyFill="1" applyBorder="1" applyAlignment="1">
      <alignment vertical="center"/>
    </xf>
    <xf numFmtId="0" fontId="140" fillId="4" borderId="0" xfId="0" applyFont="1" applyFill="1"/>
    <xf numFmtId="0" fontId="138" fillId="4" borderId="0" xfId="0" applyFont="1" applyFill="1" applyAlignment="1">
      <alignment horizontal="center" vertical="center"/>
    </xf>
    <xf numFmtId="0" fontId="75" fillId="4" borderId="100" xfId="1" applyFont="1" applyFill="1" applyBorder="1" applyAlignment="1">
      <alignment horizontal="left" vertical="top" wrapText="1"/>
    </xf>
    <xf numFmtId="167" fontId="67" fillId="4" borderId="100" xfId="1" applyNumberFormat="1" applyFont="1" applyFill="1" applyBorder="1" applyAlignment="1">
      <alignment horizontal="left" vertical="top" wrapText="1"/>
    </xf>
    <xf numFmtId="0" fontId="17" fillId="25" borderId="34" xfId="1" applyFont="1" applyFill="1" applyBorder="1" applyAlignment="1">
      <alignment horizontal="center" vertical="center" wrapText="1"/>
    </xf>
    <xf numFmtId="0" fontId="54" fillId="2" borderId="0" xfId="0" applyFont="1" applyFill="1" applyAlignment="1">
      <alignment horizontal="center" vertical="center" wrapText="1"/>
    </xf>
    <xf numFmtId="0" fontId="145" fillId="2" borderId="19" xfId="1" applyFont="1" applyFill="1" applyBorder="1" applyAlignment="1">
      <alignment horizontal="center" vertical="center" wrapText="1"/>
    </xf>
    <xf numFmtId="167" fontId="17" fillId="25" borderId="20" xfId="1" applyNumberFormat="1" applyFont="1" applyFill="1" applyBorder="1" applyAlignment="1">
      <alignment horizontal="center" vertical="center" wrapText="1"/>
    </xf>
    <xf numFmtId="3" fontId="113" fillId="2" borderId="0" xfId="1" applyNumberFormat="1" applyFont="1" applyFill="1" applyAlignment="1">
      <alignment horizontal="center" vertical="center" wrapText="1"/>
    </xf>
    <xf numFmtId="167" fontId="17" fillId="24" borderId="20" xfId="1" applyNumberFormat="1" applyFont="1" applyFill="1" applyBorder="1" applyAlignment="1">
      <alignment horizontal="center" vertical="center" wrapText="1"/>
    </xf>
    <xf numFmtId="167" fontId="17" fillId="30" borderId="20" xfId="1" applyNumberFormat="1" applyFont="1" applyFill="1" applyBorder="1" applyAlignment="1">
      <alignment horizontal="center" vertical="center" wrapText="1"/>
    </xf>
    <xf numFmtId="0" fontId="146" fillId="2" borderId="0" xfId="1" applyFont="1" applyFill="1" applyAlignment="1">
      <alignment horizontal="center" vertical="center" wrapText="1"/>
    </xf>
    <xf numFmtId="0" fontId="8" fillId="25" borderId="20" xfId="1" applyFont="1" applyFill="1" applyBorder="1" applyAlignment="1">
      <alignment horizontal="center" vertical="center" wrapText="1"/>
    </xf>
    <xf numFmtId="0" fontId="15" fillId="30" borderId="102" xfId="1" applyFont="1" applyFill="1" applyBorder="1" applyAlignment="1">
      <alignment horizontal="center" vertical="center" wrapText="1"/>
    </xf>
    <xf numFmtId="0" fontId="31" fillId="2" borderId="0" xfId="0" applyFont="1" applyFill="1" applyAlignment="1">
      <alignment vertical="center" wrapText="1"/>
    </xf>
    <xf numFmtId="0" fontId="136" fillId="0" borderId="0" xfId="0" applyFont="1" applyAlignment="1">
      <alignment vertical="center" wrapText="1"/>
    </xf>
    <xf numFmtId="0" fontId="135" fillId="0" borderId="0" xfId="0" applyFont="1" applyAlignment="1">
      <alignment vertical="center" wrapText="1"/>
    </xf>
    <xf numFmtId="0" fontId="46" fillId="4" borderId="0" xfId="0" applyFont="1" applyFill="1" applyAlignment="1">
      <alignment horizontal="center" vertical="center" wrapText="1"/>
    </xf>
    <xf numFmtId="0" fontId="88" fillId="4" borderId="0" xfId="0" applyFont="1" applyFill="1" applyAlignment="1">
      <alignment horizontal="left" vertical="center" wrapText="1"/>
    </xf>
    <xf numFmtId="0" fontId="88" fillId="4" borderId="0" xfId="0" applyFont="1" applyFill="1" applyAlignment="1">
      <alignment vertical="center" wrapText="1"/>
    </xf>
    <xf numFmtId="0" fontId="35" fillId="4" borderId="0" xfId="0" applyFont="1" applyFill="1" applyAlignment="1">
      <alignment horizontal="center" vertical="center"/>
    </xf>
    <xf numFmtId="0" fontId="42" fillId="0" borderId="116" xfId="0" applyFont="1" applyBorder="1" applyAlignment="1">
      <alignment vertical="center" wrapText="1"/>
    </xf>
    <xf numFmtId="0" fontId="42" fillId="0" borderId="118" xfId="0" applyFont="1" applyBorder="1" applyAlignment="1">
      <alignment vertical="center" wrapText="1"/>
    </xf>
    <xf numFmtId="0" fontId="42" fillId="0" borderId="100" xfId="0" applyFont="1" applyBorder="1" applyAlignment="1">
      <alignment vertical="center" wrapText="1"/>
    </xf>
    <xf numFmtId="0" fontId="68" fillId="0" borderId="0" xfId="0" applyFont="1" applyAlignment="1">
      <alignment wrapText="1"/>
    </xf>
    <xf numFmtId="0" fontId="17" fillId="25" borderId="34" xfId="0" applyFont="1" applyFill="1" applyBorder="1" applyAlignment="1">
      <alignment horizontal="left" vertical="center" wrapText="1"/>
    </xf>
    <xf numFmtId="0" fontId="83" fillId="29" borderId="36" xfId="0" applyFont="1" applyFill="1" applyBorder="1" applyAlignment="1">
      <alignment horizontal="center" vertical="center" wrapText="1"/>
    </xf>
    <xf numFmtId="0" fontId="126" fillId="29" borderId="36" xfId="0" applyFont="1" applyFill="1" applyBorder="1" applyAlignment="1">
      <alignment horizontal="center" vertical="center" wrapText="1"/>
    </xf>
    <xf numFmtId="0" fontId="126" fillId="33" borderId="138" xfId="0" applyFont="1" applyFill="1" applyBorder="1" applyAlignment="1">
      <alignment horizontal="center" vertical="center" wrapText="1"/>
    </xf>
    <xf numFmtId="0" fontId="19" fillId="4" borderId="30" xfId="0" applyFont="1" applyFill="1" applyBorder="1" applyAlignment="1">
      <alignment horizontal="left" vertical="center" wrapText="1"/>
    </xf>
    <xf numFmtId="49" fontId="91" fillId="2" borderId="132" xfId="0" applyNumberFormat="1" applyFont="1" applyFill="1" applyBorder="1" applyAlignment="1">
      <alignment vertical="center" wrapText="1"/>
    </xf>
    <xf numFmtId="0" fontId="30" fillId="4" borderId="0" xfId="0" applyFont="1" applyFill="1" applyAlignment="1">
      <alignment horizontal="left" vertical="center" wrapText="1"/>
    </xf>
    <xf numFmtId="0" fontId="8" fillId="24" borderId="34" xfId="1" applyFont="1" applyFill="1" applyBorder="1" applyAlignment="1">
      <alignment horizontal="center" vertical="center" wrapText="1"/>
    </xf>
    <xf numFmtId="0" fontId="30" fillId="4" borderId="0" xfId="0" applyFont="1" applyFill="1" applyAlignment="1">
      <alignment vertical="center"/>
    </xf>
    <xf numFmtId="0" fontId="30" fillId="2" borderId="0" xfId="0" applyFont="1" applyFill="1"/>
    <xf numFmtId="0" fontId="161" fillId="4" borderId="0" xfId="0" applyFont="1" applyFill="1" applyAlignment="1">
      <alignment vertical="center"/>
    </xf>
    <xf numFmtId="0" fontId="10" fillId="2" borderId="97" xfId="0" applyFont="1" applyFill="1" applyBorder="1" applyAlignment="1">
      <alignment horizontal="left" vertical="center" wrapText="1"/>
    </xf>
    <xf numFmtId="0" fontId="114" fillId="2" borderId="103" xfId="0" applyFont="1" applyFill="1" applyBorder="1" applyAlignment="1">
      <alignment horizontal="center" vertical="center" wrapText="1"/>
    </xf>
    <xf numFmtId="169" fontId="114" fillId="2" borderId="103" xfId="0" applyNumberFormat="1" applyFont="1" applyFill="1" applyBorder="1" applyAlignment="1">
      <alignment horizontal="center" vertical="center" wrapText="1"/>
    </xf>
    <xf numFmtId="9" fontId="114" fillId="2" borderId="0" xfId="0" applyNumberFormat="1" applyFont="1" applyFill="1" applyAlignment="1">
      <alignment horizontal="center" vertical="center"/>
    </xf>
    <xf numFmtId="9" fontId="75" fillId="0" borderId="103" xfId="0" applyNumberFormat="1" applyFont="1" applyBorder="1" applyAlignment="1">
      <alignment horizontal="center" vertical="center" wrapText="1"/>
    </xf>
    <xf numFmtId="0" fontId="165" fillId="2" borderId="60" xfId="0" applyFont="1" applyFill="1" applyBorder="1" applyAlignment="1">
      <alignment horizontal="center" vertical="center" wrapText="1"/>
    </xf>
    <xf numFmtId="169" fontId="165" fillId="2" borderId="60" xfId="0" applyNumberFormat="1" applyFont="1" applyFill="1" applyBorder="1" applyAlignment="1">
      <alignment horizontal="center" vertical="center" wrapText="1"/>
    </xf>
    <xf numFmtId="9" fontId="114" fillId="2" borderId="60" xfId="0" applyNumberFormat="1" applyFont="1" applyFill="1" applyBorder="1" applyAlignment="1">
      <alignment horizontal="center" vertical="center" wrapText="1"/>
    </xf>
    <xf numFmtId="0" fontId="75" fillId="2" borderId="60" xfId="0" applyFont="1" applyFill="1" applyBorder="1" applyAlignment="1">
      <alignment horizontal="center" vertical="center" wrapText="1"/>
    </xf>
    <xf numFmtId="0" fontId="114" fillId="2" borderId="60" xfId="0" applyFont="1" applyFill="1" applyBorder="1" applyAlignment="1">
      <alignment horizontal="center" vertical="center" wrapText="1"/>
    </xf>
    <xf numFmtId="0" fontId="165" fillId="2" borderId="103" xfId="0" applyFont="1" applyFill="1" applyBorder="1" applyAlignment="1">
      <alignment horizontal="center" vertical="center" wrapText="1"/>
    </xf>
    <xf numFmtId="164" fontId="165" fillId="2" borderId="103" xfId="0" applyNumberFormat="1" applyFont="1" applyFill="1" applyBorder="1" applyAlignment="1">
      <alignment horizontal="center" vertical="center" wrapText="1"/>
    </xf>
    <xf numFmtId="0" fontId="17" fillId="26" borderId="102" xfId="0" applyFont="1" applyFill="1" applyBorder="1" applyAlignment="1">
      <alignment horizontal="center" vertical="center" wrapText="1"/>
    </xf>
    <xf numFmtId="164" fontId="165" fillId="2" borderId="60" xfId="0" applyNumberFormat="1" applyFont="1" applyFill="1" applyBorder="1" applyAlignment="1">
      <alignment horizontal="center" vertical="center" wrapText="1"/>
    </xf>
    <xf numFmtId="0" fontId="114" fillId="2" borderId="60" xfId="0" applyFont="1" applyFill="1" applyBorder="1" applyAlignment="1">
      <alignment horizontal="left" vertical="center" wrapText="1"/>
    </xf>
    <xf numFmtId="0" fontId="100" fillId="4" borderId="0" xfId="0" applyFont="1" applyFill="1" applyAlignment="1">
      <alignment vertical="center" wrapText="1"/>
    </xf>
    <xf numFmtId="0" fontId="152" fillId="0" borderId="0" xfId="0" applyFont="1" applyAlignment="1">
      <alignment horizontal="left" vertical="center" wrapText="1"/>
    </xf>
    <xf numFmtId="0" fontId="152" fillId="0" borderId="0" xfId="0" applyFont="1" applyAlignment="1">
      <alignment vertical="center" wrapText="1"/>
    </xf>
    <xf numFmtId="0" fontId="11" fillId="2" borderId="100" xfId="0" applyFont="1" applyFill="1" applyBorder="1" applyAlignment="1">
      <alignment horizontal="center" vertical="center" wrapText="1"/>
    </xf>
    <xf numFmtId="0" fontId="60" fillId="2" borderId="100" xfId="0" applyFont="1" applyFill="1" applyBorder="1" applyAlignment="1">
      <alignment horizontal="left" vertical="center" wrapText="1"/>
    </xf>
    <xf numFmtId="0" fontId="59" fillId="2" borderId="100" xfId="0" applyFont="1" applyFill="1" applyBorder="1" applyAlignment="1">
      <alignment horizontal="left" vertical="center" wrapText="1"/>
    </xf>
    <xf numFmtId="0" fontId="59" fillId="0" borderId="100" xfId="0" applyFont="1" applyBorder="1" applyAlignment="1">
      <alignment horizontal="center" vertical="center" wrapText="1"/>
    </xf>
    <xf numFmtId="0" fontId="114" fillId="29" borderId="100" xfId="0" applyFont="1" applyFill="1" applyBorder="1" applyAlignment="1">
      <alignment horizontal="center" vertical="center" wrapText="1"/>
    </xf>
    <xf numFmtId="0" fontId="59" fillId="0" borderId="100" xfId="0" applyFont="1" applyBorder="1" applyAlignment="1">
      <alignment vertical="center" wrapText="1"/>
    </xf>
    <xf numFmtId="0" fontId="60" fillId="0" borderId="100" xfId="0" applyFont="1" applyBorder="1" applyAlignment="1">
      <alignment horizontal="left" vertical="center"/>
    </xf>
    <xf numFmtId="0" fontId="59" fillId="2" borderId="100" xfId="0" applyFont="1" applyFill="1" applyBorder="1" applyAlignment="1">
      <alignment horizontal="center" vertical="center" wrapText="1"/>
    </xf>
    <xf numFmtId="0" fontId="59" fillId="2" borderId="100" xfId="0" applyFont="1" applyFill="1" applyBorder="1" applyAlignment="1">
      <alignment vertical="center" wrapText="1"/>
    </xf>
    <xf numFmtId="0" fontId="10" fillId="2" borderId="99" xfId="0" applyFont="1" applyFill="1" applyBorder="1" applyAlignment="1">
      <alignment horizontal="left" vertical="center" wrapText="1"/>
    </xf>
    <xf numFmtId="0" fontId="10" fillId="2" borderId="100" xfId="0" applyFont="1" applyFill="1" applyBorder="1" applyAlignment="1">
      <alignment horizontal="left" vertical="center" wrapText="1"/>
    </xf>
    <xf numFmtId="49" fontId="17" fillId="25" borderId="152" xfId="0" applyNumberFormat="1" applyFont="1" applyFill="1" applyBorder="1" applyAlignment="1">
      <alignment horizontal="left" vertical="center" wrapText="1"/>
    </xf>
    <xf numFmtId="0" fontId="17" fillId="25" borderId="152" xfId="0" applyFont="1" applyFill="1" applyBorder="1" applyAlignment="1">
      <alignment horizontal="left" vertical="center" wrapText="1"/>
    </xf>
    <xf numFmtId="0" fontId="8" fillId="25" borderId="152" xfId="0" applyFont="1" applyFill="1" applyBorder="1" applyAlignment="1">
      <alignment horizontal="center" vertical="center" wrapText="1"/>
    </xf>
    <xf numFmtId="3" fontId="59" fillId="2" borderId="100" xfId="0" applyNumberFormat="1" applyFont="1" applyFill="1" applyBorder="1" applyAlignment="1">
      <alignment horizontal="center" vertical="center" wrapText="1"/>
    </xf>
    <xf numFmtId="49" fontId="184" fillId="25" borderId="152" xfId="0" applyNumberFormat="1" applyFont="1" applyFill="1" applyBorder="1" applyAlignment="1">
      <alignment horizontal="center" vertical="top" wrapText="1"/>
    </xf>
    <xf numFmtId="49" fontId="76" fillId="25" borderId="152" xfId="0" applyNumberFormat="1" applyFont="1" applyFill="1" applyBorder="1" applyAlignment="1">
      <alignment horizontal="left" vertical="center" wrapText="1"/>
    </xf>
    <xf numFmtId="0" fontId="17" fillId="25" borderId="152" xfId="0" applyFont="1" applyFill="1" applyBorder="1" applyAlignment="1">
      <alignment horizontal="center" vertical="center" wrapText="1"/>
    </xf>
    <xf numFmtId="0" fontId="8" fillId="25" borderId="152" xfId="0" applyFont="1" applyFill="1" applyBorder="1" applyAlignment="1">
      <alignment vertical="center" wrapText="1"/>
    </xf>
    <xf numFmtId="0" fontId="87" fillId="29" borderId="98" xfId="0" applyFont="1" applyFill="1" applyBorder="1" applyAlignment="1">
      <alignment horizontal="left" vertical="center" wrapText="1"/>
    </xf>
    <xf numFmtId="0" fontId="59" fillId="29" borderId="98" xfId="0" applyFont="1" applyFill="1" applyBorder="1" applyAlignment="1">
      <alignment horizontal="center" vertical="center" wrapText="1"/>
    </xf>
    <xf numFmtId="0" fontId="87" fillId="29" borderId="100" xfId="0" applyFont="1" applyFill="1" applyBorder="1" applyAlignment="1">
      <alignment horizontal="left" vertical="center" wrapText="1"/>
    </xf>
    <xf numFmtId="0" fontId="59" fillId="29" borderId="100" xfId="0" applyFont="1" applyFill="1" applyBorder="1" applyAlignment="1">
      <alignment horizontal="left" vertical="center" wrapText="1"/>
    </xf>
    <xf numFmtId="0" fontId="59" fillId="29" borderId="100" xfId="0" applyFont="1" applyFill="1" applyBorder="1" applyAlignment="1">
      <alignment horizontal="center" vertical="center" wrapText="1"/>
    </xf>
    <xf numFmtId="0" fontId="59" fillId="29" borderId="100" xfId="0" applyFont="1" applyFill="1" applyBorder="1" applyAlignment="1">
      <alignment vertical="center" wrapText="1"/>
    </xf>
    <xf numFmtId="0" fontId="30" fillId="29" borderId="100" xfId="0" applyFont="1" applyFill="1" applyBorder="1" applyAlignment="1">
      <alignment horizontal="left" vertical="center" wrapText="1"/>
    </xf>
    <xf numFmtId="0" fontId="25" fillId="29" borderId="100" xfId="0" applyFont="1" applyFill="1" applyBorder="1" applyAlignment="1">
      <alignment horizontal="left" vertical="center" wrapText="1"/>
    </xf>
    <xf numFmtId="3" fontId="59" fillId="29" borderId="100" xfId="0" applyNumberFormat="1" applyFont="1" applyFill="1" applyBorder="1" applyAlignment="1">
      <alignment horizontal="center" vertical="center" wrapText="1"/>
    </xf>
    <xf numFmtId="0" fontId="19" fillId="2" borderId="0" xfId="1" applyFont="1" applyFill="1" applyAlignment="1">
      <alignment vertical="center" wrapText="1"/>
    </xf>
    <xf numFmtId="0" fontId="19" fillId="2" borderId="25" xfId="1" applyFont="1" applyFill="1" applyBorder="1" applyAlignment="1">
      <alignment vertical="center" wrapText="1"/>
    </xf>
    <xf numFmtId="49" fontId="79" fillId="25" borderId="34" xfId="0" applyNumberFormat="1" applyFont="1" applyFill="1" applyBorder="1" applyAlignment="1">
      <alignment horizontal="center" vertical="center" wrapText="1"/>
    </xf>
    <xf numFmtId="49" fontId="79" fillId="25" borderId="152" xfId="0" applyNumberFormat="1" applyFont="1" applyFill="1" applyBorder="1" applyAlignment="1">
      <alignment horizontal="center" vertical="center" wrapText="1"/>
    </xf>
    <xf numFmtId="0" fontId="196" fillId="29" borderId="138" xfId="0" applyFont="1" applyFill="1" applyBorder="1" applyAlignment="1">
      <alignment horizontal="center" vertical="center" wrapText="1"/>
    </xf>
    <xf numFmtId="9" fontId="17" fillId="25" borderId="34" xfId="0" applyNumberFormat="1" applyFont="1" applyFill="1" applyBorder="1" applyAlignment="1">
      <alignment horizontal="center" vertical="center" wrapText="1"/>
    </xf>
    <xf numFmtId="3" fontId="17" fillId="25" borderId="152" xfId="0" applyNumberFormat="1" applyFont="1" applyFill="1" applyBorder="1" applyAlignment="1">
      <alignment horizontal="center" vertical="center" wrapText="1"/>
    </xf>
    <xf numFmtId="0" fontId="137" fillId="2" borderId="142" xfId="0" applyFont="1" applyFill="1" applyBorder="1" applyAlignment="1">
      <alignment horizontal="center" vertical="center" wrapText="1"/>
    </xf>
    <xf numFmtId="0" fontId="200" fillId="29" borderId="98" xfId="0" applyFont="1" applyFill="1" applyBorder="1" applyAlignment="1">
      <alignment horizontal="left" vertical="center" wrapText="1"/>
    </xf>
    <xf numFmtId="49" fontId="183" fillId="25" borderId="34" xfId="0" applyNumberFormat="1" applyFont="1" applyFill="1" applyBorder="1" applyAlignment="1">
      <alignment horizontal="left" vertical="center" wrapText="1"/>
    </xf>
    <xf numFmtId="0" fontId="200" fillId="29" borderId="100" xfId="0" applyFont="1" applyFill="1" applyBorder="1" applyAlignment="1">
      <alignment horizontal="left" vertical="center" wrapText="1"/>
    </xf>
    <xf numFmtId="0" fontId="59" fillId="29" borderId="121"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11" fillId="2" borderId="101" xfId="0" applyFont="1" applyFill="1" applyBorder="1" applyAlignment="1">
      <alignment horizontal="center" vertical="center" wrapText="1"/>
    </xf>
    <xf numFmtId="0" fontId="60" fillId="2" borderId="101" xfId="0" applyFont="1" applyFill="1" applyBorder="1" applyAlignment="1">
      <alignment horizontal="left" vertical="center" wrapText="1"/>
    </xf>
    <xf numFmtId="0" fontId="59" fillId="2" borderId="101" xfId="0" applyFont="1" applyFill="1" applyBorder="1" applyAlignment="1">
      <alignment horizontal="left" vertical="center" wrapText="1"/>
    </xf>
    <xf numFmtId="0" fontId="190" fillId="2" borderId="40" xfId="0" applyFont="1" applyFill="1" applyBorder="1" applyAlignment="1">
      <alignment horizontal="center" vertical="center" wrapText="1"/>
    </xf>
    <xf numFmtId="0" fontId="25" fillId="4" borderId="0" xfId="0" applyFont="1" applyFill="1" applyAlignment="1">
      <alignment vertical="center" wrapText="1"/>
    </xf>
    <xf numFmtId="0" fontId="31" fillId="4" borderId="0" xfId="0" applyFont="1" applyFill="1" applyAlignment="1">
      <alignment horizontal="left" vertical="center" wrapText="1"/>
    </xf>
    <xf numFmtId="0" fontId="159" fillId="4" borderId="0" xfId="0" applyFont="1" applyFill="1" applyAlignment="1">
      <alignment horizontal="center" vertical="center" wrapText="1"/>
    </xf>
    <xf numFmtId="0" fontId="144" fillId="25" borderId="21" xfId="0" applyFont="1" applyFill="1" applyBorder="1" applyAlignment="1">
      <alignment horizontal="center" vertical="center" wrapText="1"/>
    </xf>
    <xf numFmtId="0" fontId="144" fillId="25" borderId="22" xfId="0" applyFont="1" applyFill="1" applyBorder="1" applyAlignment="1">
      <alignment horizontal="center" vertical="center" wrapText="1"/>
    </xf>
    <xf numFmtId="0" fontId="144" fillId="25" borderId="23" xfId="0" applyFont="1" applyFill="1" applyBorder="1" applyAlignment="1">
      <alignment horizontal="center" vertical="center" wrapText="1"/>
    </xf>
    <xf numFmtId="0" fontId="19" fillId="4" borderId="0" xfId="0" applyFont="1" applyFill="1" applyAlignment="1">
      <alignment horizontal="left" vertical="center" wrapText="1"/>
    </xf>
    <xf numFmtId="0" fontId="42" fillId="4" borderId="0" xfId="0" applyFont="1" applyFill="1" applyAlignment="1">
      <alignment horizontal="left" vertical="center" wrapText="1"/>
    </xf>
    <xf numFmtId="0" fontId="156" fillId="24" borderId="21" xfId="0" applyFont="1" applyFill="1" applyBorder="1" applyAlignment="1">
      <alignment horizontal="center" vertical="center" wrapText="1"/>
    </xf>
    <xf numFmtId="0" fontId="156" fillId="24" borderId="22" xfId="0" applyFont="1" applyFill="1" applyBorder="1" applyAlignment="1">
      <alignment horizontal="center" vertical="center" wrapText="1"/>
    </xf>
    <xf numFmtId="0" fontId="156" fillId="24" borderId="23" xfId="0" applyFont="1" applyFill="1" applyBorder="1" applyAlignment="1">
      <alignment horizontal="center" vertical="center" wrapText="1"/>
    </xf>
    <xf numFmtId="0" fontId="156" fillId="24" borderId="24" xfId="0" applyFont="1" applyFill="1" applyBorder="1" applyAlignment="1">
      <alignment horizontal="center" vertical="center" wrapText="1"/>
    </xf>
    <xf numFmtId="0" fontId="156" fillId="24" borderId="0" xfId="0" applyFont="1" applyFill="1" applyAlignment="1">
      <alignment horizontal="center" vertical="center" wrapText="1"/>
    </xf>
    <xf numFmtId="0" fontId="156" fillId="24" borderId="25" xfId="0" applyFont="1" applyFill="1" applyBorder="1" applyAlignment="1">
      <alignment horizontal="center" vertical="center" wrapText="1"/>
    </xf>
    <xf numFmtId="0" fontId="32" fillId="4" borderId="0" xfId="0" applyFont="1" applyFill="1" applyAlignment="1">
      <alignment horizontal="center" vertical="center"/>
    </xf>
    <xf numFmtId="0" fontId="32" fillId="4" borderId="30" xfId="0" applyFont="1" applyFill="1" applyBorder="1" applyAlignment="1">
      <alignment horizontal="center" vertical="center"/>
    </xf>
    <xf numFmtId="0" fontId="19" fillId="4" borderId="30" xfId="0" applyFont="1" applyFill="1" applyBorder="1" applyAlignment="1">
      <alignment horizontal="left" vertical="center" wrapText="1"/>
    </xf>
    <xf numFmtId="0" fontId="158" fillId="24" borderId="26" xfId="0" applyFont="1" applyFill="1" applyBorder="1" applyAlignment="1">
      <alignment horizontal="center" vertical="center" wrapText="1"/>
    </xf>
    <xf numFmtId="0" fontId="158" fillId="24" borderId="27" xfId="0" applyFont="1" applyFill="1" applyBorder="1" applyAlignment="1">
      <alignment horizontal="center" vertical="center" wrapText="1"/>
    </xf>
    <xf numFmtId="0" fontId="158" fillId="24" borderId="28" xfId="0" applyFont="1" applyFill="1" applyBorder="1" applyAlignment="1">
      <alignment horizontal="center" vertical="center" wrapText="1"/>
    </xf>
    <xf numFmtId="0" fontId="75" fillId="4" borderId="0" xfId="0" applyFont="1" applyFill="1" applyAlignment="1">
      <alignment horizontal="center" vertical="center" wrapText="1"/>
    </xf>
    <xf numFmtId="0" fontId="75" fillId="4" borderId="30" xfId="0" applyFont="1" applyFill="1" applyBorder="1" applyAlignment="1">
      <alignment horizontal="center" vertical="center" wrapText="1"/>
    </xf>
    <xf numFmtId="0" fontId="156" fillId="24" borderId="73" xfId="0" applyFont="1" applyFill="1" applyBorder="1" applyAlignment="1">
      <alignment horizontal="center" vertical="center" wrapText="1"/>
    </xf>
    <xf numFmtId="0" fontId="156" fillId="24" borderId="74" xfId="0" applyFont="1" applyFill="1" applyBorder="1" applyAlignment="1">
      <alignment horizontal="center" vertical="center" wrapText="1"/>
    </xf>
    <xf numFmtId="0" fontId="156" fillId="24" borderId="75" xfId="0" applyFont="1" applyFill="1" applyBorder="1" applyAlignment="1">
      <alignment horizontal="center" vertical="center" wrapText="1"/>
    </xf>
    <xf numFmtId="0" fontId="156" fillId="24" borderId="76" xfId="0" applyFont="1" applyFill="1" applyBorder="1" applyAlignment="1">
      <alignment horizontal="center" vertical="center" wrapText="1"/>
    </xf>
    <xf numFmtId="0" fontId="156" fillId="24" borderId="77" xfId="0" applyFont="1" applyFill="1" applyBorder="1" applyAlignment="1">
      <alignment horizontal="center" vertical="center" wrapText="1"/>
    </xf>
    <xf numFmtId="0" fontId="135" fillId="2" borderId="70" xfId="0" applyFont="1" applyFill="1" applyBorder="1" applyAlignment="1">
      <alignment horizontal="center" vertical="center" wrapText="1"/>
    </xf>
    <xf numFmtId="0" fontId="18" fillId="2" borderId="71" xfId="0" applyFont="1" applyFill="1" applyBorder="1" applyAlignment="1">
      <alignment horizontal="center" vertical="center" wrapText="1"/>
    </xf>
    <xf numFmtId="0" fontId="19" fillId="4" borderId="0" xfId="0" applyFont="1" applyFill="1" applyAlignment="1">
      <alignment horizontal="center" vertical="center"/>
    </xf>
    <xf numFmtId="0" fontId="123" fillId="7" borderId="76" xfId="0" applyFont="1" applyFill="1" applyBorder="1" applyAlignment="1">
      <alignment horizontal="center" vertical="center" wrapText="1"/>
    </xf>
    <xf numFmtId="0" fontId="123" fillId="7" borderId="0" xfId="0" applyFont="1" applyFill="1" applyAlignment="1">
      <alignment horizontal="center" vertical="center" wrapText="1"/>
    </xf>
    <xf numFmtId="0" fontId="123" fillId="7" borderId="77" xfId="0" applyFont="1" applyFill="1" applyBorder="1" applyAlignment="1">
      <alignment horizontal="center" vertical="center" wrapText="1"/>
    </xf>
    <xf numFmtId="0" fontId="125" fillId="4" borderId="0" xfId="0" applyFont="1" applyFill="1" applyAlignment="1">
      <alignment horizontal="left" vertical="top" wrapText="1"/>
    </xf>
    <xf numFmtId="0" fontId="30" fillId="4" borderId="0" xfId="0" applyFont="1" applyFill="1" applyAlignment="1">
      <alignment horizontal="left" vertical="top" wrapText="1"/>
    </xf>
    <xf numFmtId="0" fontId="123" fillId="25" borderId="76" xfId="0" applyFont="1" applyFill="1" applyBorder="1" applyAlignment="1">
      <alignment horizontal="center" vertical="center" wrapText="1"/>
    </xf>
    <xf numFmtId="0" fontId="123" fillId="25" borderId="0" xfId="0" applyFont="1" applyFill="1" applyAlignment="1">
      <alignment horizontal="center" vertical="center" wrapText="1"/>
    </xf>
    <xf numFmtId="0" fontId="123" fillId="25" borderId="77" xfId="0" applyFont="1" applyFill="1" applyBorder="1" applyAlignment="1">
      <alignment horizontal="center" vertical="center" wrapText="1"/>
    </xf>
    <xf numFmtId="0" fontId="42" fillId="4" borderId="0" xfId="0" applyFont="1" applyFill="1" applyAlignment="1">
      <alignment horizontal="left" vertical="top" wrapText="1"/>
    </xf>
    <xf numFmtId="0" fontId="19" fillId="4" borderId="0" xfId="0" applyFont="1" applyFill="1" applyAlignment="1">
      <alignment horizontal="left" vertical="top" wrapText="1"/>
    </xf>
    <xf numFmtId="0" fontId="11" fillId="2" borderId="51" xfId="0" applyFont="1" applyFill="1" applyBorder="1" applyAlignment="1">
      <alignment horizontal="left" vertical="center" wrapText="1"/>
    </xf>
    <xf numFmtId="0" fontId="11" fillId="2" borderId="53" xfId="0" applyFont="1" applyFill="1" applyBorder="1" applyAlignment="1">
      <alignment horizontal="left" vertical="center" wrapText="1"/>
    </xf>
    <xf numFmtId="0" fontId="11" fillId="2" borderId="52" xfId="0" applyFont="1" applyFill="1" applyBorder="1" applyAlignment="1">
      <alignment horizontal="left" vertical="center" wrapText="1"/>
    </xf>
    <xf numFmtId="49" fontId="19" fillId="2" borderId="136" xfId="0" applyNumberFormat="1" applyFont="1" applyFill="1" applyBorder="1" applyAlignment="1">
      <alignment horizontal="left" vertical="center" wrapText="1"/>
    </xf>
    <xf numFmtId="49" fontId="19" fillId="2" borderId="137" xfId="0" applyNumberFormat="1" applyFont="1" applyFill="1" applyBorder="1" applyAlignment="1">
      <alignment horizontal="left" vertical="center" wrapText="1"/>
    </xf>
    <xf numFmtId="49" fontId="19" fillId="2" borderId="136" xfId="0" applyNumberFormat="1" applyFont="1" applyFill="1" applyBorder="1" applyAlignment="1" applyProtection="1">
      <alignment horizontal="left" vertical="center" wrapText="1"/>
      <protection locked="0"/>
    </xf>
    <xf numFmtId="49" fontId="19" fillId="2" borderId="137" xfId="0" applyNumberFormat="1" applyFont="1" applyFill="1" applyBorder="1" applyAlignment="1" applyProtection="1">
      <alignment horizontal="left" vertical="center" wrapText="1"/>
      <protection locked="0"/>
    </xf>
    <xf numFmtId="0" fontId="111" fillId="4" borderId="0" xfId="0" applyFont="1" applyFill="1" applyAlignment="1">
      <alignment horizontal="left" vertical="top" wrapText="1"/>
    </xf>
    <xf numFmtId="0" fontId="21" fillId="4" borderId="0" xfId="0" applyFont="1" applyFill="1" applyAlignment="1">
      <alignment horizontal="center" vertical="center"/>
    </xf>
    <xf numFmtId="0" fontId="147" fillId="2" borderId="51" xfId="0" applyFont="1" applyFill="1" applyBorder="1" applyAlignment="1">
      <alignment horizontal="center" vertical="center" wrapText="1"/>
    </xf>
    <xf numFmtId="0" fontId="37" fillId="2" borderId="52" xfId="0" applyFont="1" applyFill="1" applyBorder="1" applyAlignment="1">
      <alignment horizontal="center" vertical="center" wrapText="1"/>
    </xf>
    <xf numFmtId="0" fontId="35" fillId="2" borderId="51" xfId="0" applyFont="1" applyFill="1" applyBorder="1" applyAlignment="1">
      <alignment horizontal="left" vertical="center" wrapText="1"/>
    </xf>
    <xf numFmtId="0" fontId="35" fillId="2" borderId="53" xfId="0" applyFont="1" applyFill="1" applyBorder="1" applyAlignment="1">
      <alignment horizontal="left" vertical="center" wrapText="1"/>
    </xf>
    <xf numFmtId="0" fontId="35" fillId="2" borderId="52" xfId="0" applyFont="1" applyFill="1" applyBorder="1" applyAlignment="1">
      <alignment horizontal="left" vertical="center" wrapText="1"/>
    </xf>
    <xf numFmtId="0" fontId="35" fillId="2" borderId="42" xfId="0" applyFont="1" applyFill="1" applyBorder="1" applyAlignment="1">
      <alignment horizontal="center" vertical="center" wrapText="1"/>
    </xf>
    <xf numFmtId="0" fontId="35" fillId="2" borderId="43" xfId="0" applyFont="1" applyFill="1" applyBorder="1" applyAlignment="1">
      <alignment horizontal="center" vertical="center" wrapText="1"/>
    </xf>
    <xf numFmtId="0" fontId="35" fillId="2" borderId="44"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35" fillId="2" borderId="39" xfId="0" applyFont="1" applyFill="1" applyBorder="1" applyAlignment="1">
      <alignment horizontal="center" vertical="center" wrapText="1"/>
    </xf>
    <xf numFmtId="0" fontId="35" fillId="2" borderId="46" xfId="0" applyFont="1" applyFill="1" applyBorder="1" applyAlignment="1">
      <alignment horizontal="center" vertical="center" wrapText="1"/>
    </xf>
    <xf numFmtId="0" fontId="35" fillId="2" borderId="48" xfId="0" applyFont="1" applyFill="1" applyBorder="1" applyAlignment="1">
      <alignment horizontal="center" vertical="center" wrapText="1"/>
    </xf>
    <xf numFmtId="0" fontId="35" fillId="2" borderId="49" xfId="0" applyFont="1" applyFill="1" applyBorder="1" applyAlignment="1">
      <alignment horizontal="center" vertical="center" wrapText="1"/>
    </xf>
    <xf numFmtId="0" fontId="35" fillId="2" borderId="50" xfId="0" applyFont="1" applyFill="1" applyBorder="1" applyAlignment="1">
      <alignment horizontal="center" vertical="center" wrapText="1"/>
    </xf>
    <xf numFmtId="0" fontId="101" fillId="4" borderId="76" xfId="0" applyFont="1" applyFill="1" applyBorder="1" applyAlignment="1">
      <alignment horizontal="left" vertical="center" wrapText="1"/>
    </xf>
    <xf numFmtId="0" fontId="101" fillId="4" borderId="0" xfId="0" applyFont="1" applyFill="1" applyAlignment="1">
      <alignment horizontal="left" vertical="center" wrapText="1"/>
    </xf>
    <xf numFmtId="0" fontId="135"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40" fillId="4" borderId="0" xfId="0" applyFont="1" applyFill="1" applyAlignment="1">
      <alignment horizontal="left" vertical="center" wrapText="1"/>
    </xf>
    <xf numFmtId="0" fontId="35" fillId="4" borderId="0" xfId="0" applyFont="1" applyFill="1" applyAlignment="1">
      <alignment horizontal="left" vertical="center" wrapText="1"/>
    </xf>
    <xf numFmtId="0" fontId="32" fillId="2" borderId="51" xfId="0" applyFont="1" applyFill="1" applyBorder="1" applyAlignment="1">
      <alignment horizontal="center" vertical="center"/>
    </xf>
    <xf numFmtId="0" fontId="32" fillId="2" borderId="52" xfId="0" applyFont="1" applyFill="1" applyBorder="1" applyAlignment="1">
      <alignment horizontal="center" vertical="center"/>
    </xf>
    <xf numFmtId="0" fontId="88" fillId="2" borderId="51" xfId="0" applyFont="1" applyFill="1" applyBorder="1" applyAlignment="1">
      <alignment horizontal="left" vertical="center" wrapText="1"/>
    </xf>
    <xf numFmtId="0" fontId="88" fillId="2" borderId="53" xfId="0" applyFont="1" applyFill="1" applyBorder="1" applyAlignment="1">
      <alignment horizontal="left" vertical="center" wrapText="1"/>
    </xf>
    <xf numFmtId="0" fontId="88" fillId="2" borderId="52" xfId="0" applyFont="1" applyFill="1" applyBorder="1" applyAlignment="1">
      <alignment horizontal="left" vertical="center" wrapText="1"/>
    </xf>
    <xf numFmtId="0" fontId="35" fillId="2" borderId="41" xfId="0" applyFont="1" applyFill="1" applyBorder="1" applyAlignment="1">
      <alignment horizontal="center" vertical="center" wrapText="1"/>
    </xf>
    <xf numFmtId="0" fontId="0" fillId="0" borderId="54" xfId="0" applyBorder="1" applyAlignment="1">
      <alignment vertical="center"/>
    </xf>
    <xf numFmtId="0" fontId="0" fillId="0" borderId="55" xfId="0" applyBorder="1" applyAlignment="1">
      <alignment vertical="center"/>
    </xf>
    <xf numFmtId="0" fontId="35" fillId="2" borderId="45" xfId="0" applyFont="1" applyFill="1" applyBorder="1" applyAlignment="1">
      <alignment horizontal="center" vertical="center" wrapText="1"/>
    </xf>
    <xf numFmtId="0" fontId="35" fillId="2" borderId="37" xfId="0" applyFont="1" applyFill="1" applyBorder="1" applyAlignment="1">
      <alignment horizontal="center" vertical="center" wrapText="1"/>
    </xf>
    <xf numFmtId="0" fontId="35" fillId="2" borderId="56" xfId="0" applyFont="1" applyFill="1" applyBorder="1" applyAlignment="1">
      <alignment horizontal="center" vertical="center" wrapText="1"/>
    </xf>
    <xf numFmtId="0" fontId="35" fillId="2" borderId="53" xfId="0" applyFont="1" applyFill="1" applyBorder="1" applyAlignment="1">
      <alignment horizontal="left" vertical="center"/>
    </xf>
    <xf numFmtId="0" fontId="35" fillId="2" borderId="52" xfId="0" applyFont="1" applyFill="1" applyBorder="1" applyAlignment="1">
      <alignment horizontal="left" vertical="center"/>
    </xf>
    <xf numFmtId="0" fontId="11" fillId="4" borderId="134" xfId="0" applyFont="1" applyFill="1" applyBorder="1" applyAlignment="1">
      <alignment horizontal="center"/>
    </xf>
    <xf numFmtId="0" fontId="11" fillId="4" borderId="134" xfId="0" applyFont="1" applyFill="1" applyBorder="1" applyAlignment="1">
      <alignment horizontal="left"/>
    </xf>
    <xf numFmtId="0" fontId="35" fillId="2" borderId="59" xfId="0" applyFont="1" applyFill="1" applyBorder="1" applyAlignment="1">
      <alignment horizontal="center" vertical="center"/>
    </xf>
    <xf numFmtId="0" fontId="35" fillId="2" borderId="49" xfId="0" applyFont="1" applyFill="1" applyBorder="1" applyAlignment="1">
      <alignment horizontal="center" vertical="center"/>
    </xf>
    <xf numFmtId="0" fontId="35" fillId="2" borderId="50" xfId="0" applyFont="1" applyFill="1" applyBorder="1" applyAlignment="1">
      <alignment horizontal="center" vertical="center"/>
    </xf>
    <xf numFmtId="0" fontId="35" fillId="2" borderId="41" xfId="0" applyFont="1" applyFill="1" applyBorder="1" applyAlignment="1">
      <alignment horizontal="left" vertical="center" wrapText="1"/>
    </xf>
    <xf numFmtId="0" fontId="35" fillId="2" borderId="54" xfId="0" applyFont="1" applyFill="1" applyBorder="1" applyAlignment="1">
      <alignment horizontal="left" vertical="center" wrapText="1"/>
    </xf>
    <xf numFmtId="0" fontId="35" fillId="2" borderId="55" xfId="0" applyFont="1" applyFill="1" applyBorder="1" applyAlignment="1">
      <alignment horizontal="left" vertical="center" wrapText="1"/>
    </xf>
    <xf numFmtId="0" fontId="35" fillId="2" borderId="45" xfId="0" applyFont="1" applyFill="1" applyBorder="1" applyAlignment="1">
      <alignment horizontal="left" vertical="center" wrapText="1"/>
    </xf>
    <xf numFmtId="0" fontId="35" fillId="2" borderId="37" xfId="0" applyFont="1" applyFill="1" applyBorder="1" applyAlignment="1">
      <alignment horizontal="left" vertical="center" wrapText="1"/>
    </xf>
    <xf numFmtId="0" fontId="35" fillId="2" borderId="56" xfId="0" applyFont="1" applyFill="1" applyBorder="1" applyAlignment="1">
      <alignment horizontal="left" vertical="center" wrapText="1"/>
    </xf>
    <xf numFmtId="0" fontId="35" fillId="2" borderId="47" xfId="0" applyFont="1" applyFill="1" applyBorder="1" applyAlignment="1">
      <alignment horizontal="left" vertical="center" wrapText="1"/>
    </xf>
    <xf numFmtId="0" fontId="35" fillId="2" borderId="57" xfId="0" applyFont="1" applyFill="1" applyBorder="1" applyAlignment="1">
      <alignment horizontal="left" vertical="center" wrapText="1"/>
    </xf>
    <xf numFmtId="0" fontId="35" fillId="2" borderId="58" xfId="0" applyFont="1" applyFill="1" applyBorder="1" applyAlignment="1">
      <alignment horizontal="left" vertical="center" wrapText="1"/>
    </xf>
    <xf numFmtId="0" fontId="72" fillId="2" borderId="67" xfId="0" applyFont="1" applyFill="1" applyBorder="1" applyAlignment="1">
      <alignment horizontal="center" vertical="center" wrapText="1"/>
    </xf>
    <xf numFmtId="0" fontId="72" fillId="2" borderId="68" xfId="0" applyFont="1" applyFill="1" applyBorder="1" applyAlignment="1">
      <alignment horizontal="center" vertical="center" wrapText="1"/>
    </xf>
    <xf numFmtId="0" fontId="72" fillId="2" borderId="69" xfId="0" applyFont="1" applyFill="1" applyBorder="1" applyAlignment="1">
      <alignment horizontal="center" vertical="center" wrapText="1"/>
    </xf>
    <xf numFmtId="0" fontId="35" fillId="2" borderId="84" xfId="0" applyFont="1" applyFill="1" applyBorder="1" applyAlignment="1">
      <alignment horizontal="left" vertical="center" wrapText="1"/>
    </xf>
    <xf numFmtId="0" fontId="35" fillId="2" borderId="85" xfId="0" applyFont="1" applyFill="1" applyBorder="1" applyAlignment="1">
      <alignment horizontal="left" vertical="center"/>
    </xf>
    <xf numFmtId="0" fontId="35" fillId="2" borderId="86" xfId="0" applyFont="1" applyFill="1" applyBorder="1" applyAlignment="1">
      <alignment horizontal="left" vertical="center"/>
    </xf>
    <xf numFmtId="0" fontId="11" fillId="2" borderId="136" xfId="0" applyFont="1" applyFill="1" applyBorder="1" applyAlignment="1">
      <alignment horizontal="left" vertical="center" wrapText="1"/>
    </xf>
    <xf numFmtId="0" fontId="11" fillId="2" borderId="137" xfId="0" applyFont="1" applyFill="1" applyBorder="1" applyAlignment="1">
      <alignment horizontal="left" vertical="center" wrapText="1"/>
    </xf>
    <xf numFmtId="0" fontId="99" fillId="26" borderId="34" xfId="0" applyFont="1" applyFill="1" applyBorder="1" applyAlignment="1">
      <alignment horizontal="center" vertical="center" wrapText="1"/>
    </xf>
    <xf numFmtId="0" fontId="47" fillId="26" borderId="34" xfId="0" applyFont="1" applyFill="1" applyBorder="1" applyAlignment="1">
      <alignment horizontal="center" vertical="center" wrapText="1"/>
    </xf>
    <xf numFmtId="0" fontId="112" fillId="0" borderId="35" xfId="0" applyFont="1" applyBorder="1" applyAlignment="1">
      <alignment horizontal="left" vertical="center" wrapText="1"/>
    </xf>
    <xf numFmtId="0" fontId="39" fillId="0" borderId="35" xfId="0" applyFont="1" applyBorder="1" applyAlignment="1">
      <alignment horizontal="left" vertical="center" wrapText="1"/>
    </xf>
    <xf numFmtId="0" fontId="17" fillId="26" borderId="87" xfId="0" applyFont="1" applyFill="1" applyBorder="1" applyAlignment="1">
      <alignment horizontal="left" vertical="center" wrapText="1"/>
    </xf>
    <xf numFmtId="0" fontId="17" fillId="26" borderId="60" xfId="0" applyFont="1" applyFill="1" applyBorder="1" applyAlignment="1">
      <alignment horizontal="left" vertical="center" wrapText="1"/>
    </xf>
    <xf numFmtId="0" fontId="17" fillId="26" borderId="88" xfId="0" applyFont="1" applyFill="1" applyBorder="1" applyAlignment="1">
      <alignment horizontal="left" vertical="center" wrapText="1"/>
    </xf>
    <xf numFmtId="0" fontId="151" fillId="25" borderId="76" xfId="0" applyFont="1" applyFill="1" applyBorder="1" applyAlignment="1">
      <alignment horizontal="center" vertical="center" wrapText="1"/>
    </xf>
    <xf numFmtId="0" fontId="151" fillId="25" borderId="0" xfId="0" applyFont="1" applyFill="1" applyAlignment="1">
      <alignment horizontal="center" vertical="center" wrapText="1"/>
    </xf>
    <xf numFmtId="0" fontId="151" fillId="25" borderId="77" xfId="0" applyFont="1" applyFill="1" applyBorder="1" applyAlignment="1">
      <alignment horizontal="center" vertical="center" wrapText="1"/>
    </xf>
    <xf numFmtId="0" fontId="25" fillId="4" borderId="0" xfId="0" applyFont="1" applyFill="1" applyAlignment="1">
      <alignment horizontal="center" vertical="center"/>
    </xf>
    <xf numFmtId="0" fontId="30" fillId="4" borderId="0" xfId="0" applyFont="1" applyFill="1" applyAlignment="1">
      <alignment horizontal="left" vertical="center" wrapText="1"/>
    </xf>
    <xf numFmtId="0" fontId="11" fillId="4" borderId="0" xfId="0" applyFont="1" applyFill="1" applyAlignment="1">
      <alignment horizontal="center" vertical="center"/>
    </xf>
    <xf numFmtId="0" fontId="88" fillId="2" borderId="84" xfId="0" applyFont="1" applyFill="1" applyBorder="1" applyAlignment="1">
      <alignment horizontal="left" vertical="center" wrapText="1"/>
    </xf>
    <xf numFmtId="0" fontId="11" fillId="2" borderId="85"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2" borderId="84" xfId="0" applyFont="1" applyFill="1" applyBorder="1" applyAlignment="1">
      <alignment vertical="center" wrapText="1"/>
    </xf>
    <xf numFmtId="0" fontId="11" fillId="2" borderId="85" xfId="0" applyFont="1" applyFill="1" applyBorder="1" applyAlignment="1">
      <alignment vertical="center" wrapText="1"/>
    </xf>
    <xf numFmtId="0" fontId="11" fillId="2" borderId="86" xfId="0" applyFont="1" applyFill="1" applyBorder="1" applyAlignment="1">
      <alignment vertical="center" wrapText="1"/>
    </xf>
    <xf numFmtId="0" fontId="40" fillId="8" borderId="40" xfId="0" applyFont="1" applyFill="1" applyBorder="1" applyAlignment="1">
      <alignment horizontal="left" vertical="center" wrapText="1"/>
    </xf>
    <xf numFmtId="0" fontId="19" fillId="2" borderId="136"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6" xfId="0" applyFont="1" applyBorder="1" applyAlignment="1">
      <alignment horizontal="left" vertical="center"/>
    </xf>
    <xf numFmtId="0" fontId="11" fillId="0" borderId="137" xfId="0" applyFont="1" applyBorder="1" applyAlignment="1">
      <alignment horizontal="left" vertical="center"/>
    </xf>
    <xf numFmtId="169" fontId="19" fillId="2" borderId="136" xfId="0" applyNumberFormat="1" applyFont="1" applyFill="1" applyBorder="1" applyAlignment="1">
      <alignment horizontal="left" vertical="center"/>
    </xf>
    <xf numFmtId="0" fontId="19" fillId="2" borderId="137" xfId="0" applyFont="1" applyFill="1" applyBorder="1" applyAlignment="1">
      <alignment horizontal="left" vertical="center" wrapText="1"/>
    </xf>
    <xf numFmtId="0" fontId="172" fillId="2" borderId="84" xfId="0" applyFont="1" applyFill="1" applyBorder="1" applyAlignment="1">
      <alignment horizontal="left" vertical="center" wrapText="1"/>
    </xf>
    <xf numFmtId="0" fontId="19" fillId="2" borderId="85" xfId="0" applyFont="1" applyFill="1" applyBorder="1" applyAlignment="1">
      <alignment horizontal="left" vertical="center" wrapText="1"/>
    </xf>
    <xf numFmtId="0" fontId="19" fillId="2" borderId="86" xfId="0" applyFont="1" applyFill="1" applyBorder="1" applyAlignment="1">
      <alignment horizontal="left" vertical="center" wrapText="1"/>
    </xf>
    <xf numFmtId="3" fontId="19" fillId="0" borderId="35" xfId="0" applyNumberFormat="1" applyFont="1" applyBorder="1" applyAlignment="1">
      <alignment horizontal="center" vertical="center" wrapText="1"/>
    </xf>
    <xf numFmtId="3" fontId="76" fillId="25" borderId="36" xfId="0" applyNumberFormat="1"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74" fillId="4" borderId="0" xfId="0" applyFont="1" applyFill="1" applyAlignment="1">
      <alignment horizontal="left" vertical="center" wrapText="1"/>
    </xf>
    <xf numFmtId="0" fontId="38" fillId="4" borderId="0" xfId="0" applyFont="1" applyFill="1" applyAlignment="1">
      <alignment horizontal="left" vertical="center" wrapText="1"/>
    </xf>
    <xf numFmtId="0" fontId="88" fillId="2" borderId="51" xfId="0" applyFont="1" applyFill="1" applyBorder="1" applyAlignment="1">
      <alignment horizontal="left" vertical="top" wrapText="1"/>
    </xf>
    <xf numFmtId="0" fontId="88" fillId="2" borderId="53" xfId="0" applyFont="1" applyFill="1" applyBorder="1" applyAlignment="1">
      <alignment horizontal="left" vertical="top" wrapText="1"/>
    </xf>
    <xf numFmtId="0" fontId="88" fillId="2" borderId="52" xfId="0" applyFont="1" applyFill="1" applyBorder="1" applyAlignment="1">
      <alignment horizontal="left" vertical="top" wrapText="1"/>
    </xf>
    <xf numFmtId="0" fontId="176" fillId="2" borderId="51" xfId="0" applyFont="1" applyFill="1" applyBorder="1" applyAlignment="1">
      <alignment horizontal="left" vertical="center" wrapText="1"/>
    </xf>
    <xf numFmtId="0" fontId="18" fillId="2" borderId="60" xfId="0" applyFont="1" applyFill="1" applyBorder="1" applyAlignment="1">
      <alignment horizontal="left" vertical="center" wrapText="1"/>
    </xf>
    <xf numFmtId="0" fontId="18" fillId="2" borderId="88" xfId="0" applyFont="1" applyFill="1" applyBorder="1" applyAlignment="1">
      <alignment horizontal="left" vertical="center" wrapText="1"/>
    </xf>
    <xf numFmtId="0" fontId="84" fillId="4" borderId="0" xfId="0" applyFont="1" applyFill="1" applyAlignment="1">
      <alignment horizontal="left" vertical="top" wrapText="1"/>
    </xf>
    <xf numFmtId="0" fontId="33" fillId="4" borderId="0" xfId="0" applyFont="1" applyFill="1" applyAlignment="1">
      <alignment horizontal="left" vertical="top" wrapText="1"/>
    </xf>
    <xf numFmtId="0" fontId="40" fillId="2" borderId="51" xfId="0" applyFont="1" applyFill="1" applyBorder="1" applyAlignment="1">
      <alignment horizontal="left" vertical="center" wrapText="1"/>
    </xf>
    <xf numFmtId="0" fontId="105" fillId="26" borderId="34" xfId="0" applyFont="1" applyFill="1" applyBorder="1" applyAlignment="1">
      <alignment horizontal="center" vertical="center" wrapText="1"/>
    </xf>
    <xf numFmtId="0" fontId="106" fillId="26" borderId="34" xfId="0" applyFont="1" applyFill="1" applyBorder="1" applyAlignment="1">
      <alignment horizontal="center" vertical="center" wrapText="1"/>
    </xf>
    <xf numFmtId="0" fontId="105" fillId="25" borderId="34" xfId="0" applyFont="1" applyFill="1" applyBorder="1" applyAlignment="1">
      <alignment horizontal="center" vertical="center" wrapText="1"/>
    </xf>
    <xf numFmtId="0" fontId="106" fillId="25" borderId="34" xfId="0" applyFont="1" applyFill="1" applyBorder="1" applyAlignment="1">
      <alignment horizontal="center" vertical="center" wrapText="1"/>
    </xf>
    <xf numFmtId="0" fontId="101" fillId="4" borderId="76" xfId="0" applyFont="1" applyFill="1" applyBorder="1" applyAlignment="1">
      <alignment horizontal="left"/>
    </xf>
    <xf numFmtId="0" fontId="101" fillId="4" borderId="0" xfId="0" applyFont="1" applyFill="1" applyAlignment="1">
      <alignment horizontal="left"/>
    </xf>
    <xf numFmtId="0" fontId="40" fillId="2" borderId="133" xfId="0" applyFont="1" applyFill="1" applyBorder="1" applyAlignment="1">
      <alignment horizontal="left" vertical="center" wrapText="1"/>
    </xf>
    <xf numFmtId="0" fontId="35" fillId="2" borderId="134" xfId="0" applyFont="1" applyFill="1" applyBorder="1" applyAlignment="1">
      <alignment horizontal="left" vertical="center"/>
    </xf>
    <xf numFmtId="0" fontId="35" fillId="2" borderId="135" xfId="0" applyFont="1" applyFill="1" applyBorder="1" applyAlignment="1">
      <alignment horizontal="left" vertical="center"/>
    </xf>
    <xf numFmtId="0" fontId="180" fillId="2" borderId="51" xfId="0" applyFont="1" applyFill="1" applyBorder="1" applyAlignment="1">
      <alignment horizontal="left" vertical="center" wrapText="1"/>
    </xf>
    <xf numFmtId="0" fontId="18" fillId="2" borderId="87" xfId="0" applyFont="1" applyFill="1" applyBorder="1" applyAlignment="1">
      <alignment horizontal="left" vertical="center" wrapText="1"/>
    </xf>
    <xf numFmtId="0" fontId="40" fillId="2" borderId="84" xfId="0" applyFont="1" applyFill="1" applyBorder="1" applyAlignment="1">
      <alignment vertical="center" wrapText="1"/>
    </xf>
    <xf numFmtId="0" fontId="35" fillId="2" borderId="85" xfId="0" applyFont="1" applyFill="1" applyBorder="1" applyAlignment="1">
      <alignment vertical="center" wrapText="1"/>
    </xf>
    <xf numFmtId="0" fontId="35" fillId="2" borderId="86" xfId="0" applyFont="1" applyFill="1" applyBorder="1" applyAlignment="1">
      <alignment vertical="center" wrapText="1"/>
    </xf>
    <xf numFmtId="0" fontId="31" fillId="2" borderId="81" xfId="0" applyFont="1" applyFill="1" applyBorder="1" applyAlignment="1">
      <alignment horizontal="left" vertical="center" wrapText="1"/>
    </xf>
    <xf numFmtId="0" fontId="31" fillId="2" borderId="82" xfId="0" applyFont="1" applyFill="1" applyBorder="1" applyAlignment="1">
      <alignment horizontal="left" vertical="center" wrapText="1"/>
    </xf>
    <xf numFmtId="0" fontId="31" fillId="2" borderId="83" xfId="0" applyFont="1" applyFill="1" applyBorder="1" applyAlignment="1">
      <alignment horizontal="left" vertical="center" wrapText="1"/>
    </xf>
    <xf numFmtId="0" fontId="40" fillId="8" borderId="51" xfId="0" applyFont="1" applyFill="1" applyBorder="1" applyAlignment="1">
      <alignment horizontal="left" vertical="center" wrapText="1"/>
    </xf>
    <xf numFmtId="0" fontId="40" fillId="8" borderId="53" xfId="0" applyFont="1" applyFill="1" applyBorder="1" applyAlignment="1">
      <alignment horizontal="left" vertical="center" wrapText="1"/>
    </xf>
    <xf numFmtId="0" fontId="40" fillId="8" borderId="52" xfId="0" applyFont="1" applyFill="1" applyBorder="1" applyAlignment="1">
      <alignment horizontal="left" vertical="center" wrapText="1"/>
    </xf>
    <xf numFmtId="0" fontId="25" fillId="2" borderId="61" xfId="0" applyFont="1" applyFill="1" applyBorder="1" applyAlignment="1">
      <alignment horizontal="center" vertical="center" wrapText="1"/>
    </xf>
    <xf numFmtId="0" fontId="25" fillId="2" borderId="62" xfId="0" applyFont="1" applyFill="1" applyBorder="1" applyAlignment="1">
      <alignment horizontal="center" vertical="center" wrapText="1"/>
    </xf>
    <xf numFmtId="0" fontId="18" fillId="2" borderId="60" xfId="0" applyFont="1" applyFill="1" applyBorder="1" applyAlignment="1">
      <alignment horizontal="center" vertical="center" wrapText="1"/>
    </xf>
    <xf numFmtId="0" fontId="18" fillId="2" borderId="88" xfId="0" applyFont="1" applyFill="1" applyBorder="1" applyAlignment="1">
      <alignment horizontal="center" vertical="center" wrapText="1"/>
    </xf>
    <xf numFmtId="0" fontId="40" fillId="0" borderId="84" xfId="0" applyFont="1" applyBorder="1" applyAlignment="1">
      <alignment horizontal="left" vertical="center" wrapText="1"/>
    </xf>
    <xf numFmtId="0" fontId="35" fillId="0" borderId="85" xfId="0" applyFont="1" applyBorder="1" applyAlignment="1">
      <alignment horizontal="left" vertical="center" wrapText="1"/>
    </xf>
    <xf numFmtId="0" fontId="35" fillId="0" borderId="86" xfId="0" applyFont="1" applyBorder="1" applyAlignment="1">
      <alignment horizontal="left" vertical="center" wrapText="1"/>
    </xf>
    <xf numFmtId="0" fontId="108" fillId="25" borderId="36" xfId="0" applyFont="1" applyFill="1" applyBorder="1" applyAlignment="1">
      <alignment horizontal="center" vertical="center" wrapText="1"/>
    </xf>
    <xf numFmtId="0" fontId="40" fillId="2" borderId="70" xfId="0" applyFont="1" applyFill="1" applyBorder="1" applyAlignment="1">
      <alignment horizontal="left" vertical="center" wrapText="1"/>
    </xf>
    <xf numFmtId="0" fontId="38" fillId="2" borderId="72" xfId="0" applyFont="1" applyFill="1" applyBorder="1" applyAlignment="1">
      <alignment horizontal="left" vertical="center" wrapText="1"/>
    </xf>
    <xf numFmtId="0" fontId="38" fillId="2" borderId="71" xfId="0" applyFont="1" applyFill="1" applyBorder="1" applyAlignment="1">
      <alignment horizontal="left" vertical="center" wrapText="1"/>
    </xf>
    <xf numFmtId="0" fontId="153" fillId="0" borderId="35" xfId="0" applyFont="1" applyBorder="1" applyAlignment="1">
      <alignment horizontal="left" vertical="center" wrapText="1"/>
    </xf>
    <xf numFmtId="0" fontId="35" fillId="2" borderId="84" xfId="0" applyFont="1" applyFill="1" applyBorder="1" applyAlignment="1">
      <alignment vertical="center" wrapText="1"/>
    </xf>
    <xf numFmtId="0" fontId="21" fillId="2" borderId="62" xfId="0" applyFont="1" applyFill="1" applyBorder="1" applyAlignment="1">
      <alignment horizontal="center" vertical="center" wrapText="1"/>
    </xf>
    <xf numFmtId="0" fontId="21" fillId="2" borderId="63" xfId="0" applyFont="1" applyFill="1" applyBorder="1" applyAlignment="1">
      <alignment horizontal="center" vertical="center" wrapText="1"/>
    </xf>
    <xf numFmtId="0" fontId="31" fillId="2" borderId="60" xfId="0" applyFont="1" applyFill="1" applyBorder="1" applyAlignment="1">
      <alignment horizontal="left" vertical="center" wrapText="1"/>
    </xf>
    <xf numFmtId="0" fontId="11" fillId="4" borderId="0" xfId="0" applyFont="1" applyFill="1" applyAlignment="1">
      <alignment horizontal="center"/>
    </xf>
    <xf numFmtId="0" fontId="30" fillId="2" borderId="40" xfId="0" applyFont="1" applyFill="1" applyBorder="1" applyAlignment="1">
      <alignment horizontal="center" vertical="center"/>
    </xf>
    <xf numFmtId="0" fontId="18" fillId="2" borderId="64" xfId="0" applyFont="1" applyFill="1" applyBorder="1" applyAlignment="1">
      <alignment horizontal="left" vertical="center" wrapText="1"/>
    </xf>
    <xf numFmtId="0" fontId="18" fillId="2" borderId="65" xfId="0" applyFont="1" applyFill="1" applyBorder="1" applyAlignment="1">
      <alignment horizontal="left" vertical="center" wrapText="1"/>
    </xf>
    <xf numFmtId="0" fontId="31" fillId="2" borderId="143" xfId="0" applyFont="1" applyFill="1" applyBorder="1" applyAlignment="1">
      <alignment horizontal="left" vertical="center" wrapText="1"/>
    </xf>
    <xf numFmtId="0" fontId="31" fillId="2" borderId="144" xfId="0" applyFont="1" applyFill="1" applyBorder="1" applyAlignment="1">
      <alignment horizontal="left" vertical="center" wrapText="1"/>
    </xf>
    <xf numFmtId="0" fontId="31" fillId="2" borderId="145" xfId="0" applyFont="1" applyFill="1" applyBorder="1" applyAlignment="1">
      <alignment horizontal="left" vertical="center" wrapText="1"/>
    </xf>
    <xf numFmtId="0" fontId="18" fillId="2" borderId="66" xfId="0" applyFont="1" applyFill="1" applyBorder="1" applyAlignment="1">
      <alignment horizontal="left" vertical="center" wrapText="1"/>
    </xf>
    <xf numFmtId="0" fontId="89" fillId="2" borderId="84" xfId="0" applyFont="1" applyFill="1" applyBorder="1" applyAlignment="1">
      <alignment vertical="center" wrapText="1"/>
    </xf>
    <xf numFmtId="0" fontId="26" fillId="2" borderId="85" xfId="0" applyFont="1" applyFill="1" applyBorder="1" applyAlignment="1">
      <alignment vertical="center" wrapText="1"/>
    </xf>
    <xf numFmtId="0" fontId="26" fillId="2" borderId="86" xfId="0" applyFont="1" applyFill="1" applyBorder="1" applyAlignment="1">
      <alignment vertical="center" wrapText="1"/>
    </xf>
    <xf numFmtId="0" fontId="101" fillId="4" borderId="76" xfId="0" applyFont="1" applyFill="1" applyBorder="1" applyAlignment="1">
      <alignment horizontal="left" vertical="center"/>
    </xf>
    <xf numFmtId="0" fontId="101" fillId="4" borderId="0" xfId="0" applyFont="1" applyFill="1" applyAlignment="1">
      <alignment horizontal="left" vertical="center"/>
    </xf>
    <xf numFmtId="0" fontId="180" fillId="2" borderId="133" xfId="0" applyFont="1" applyFill="1" applyBorder="1" applyAlignment="1">
      <alignment horizontal="left" vertical="center" wrapText="1"/>
    </xf>
    <xf numFmtId="0" fontId="35" fillId="2" borderId="134" xfId="0" applyFont="1" applyFill="1" applyBorder="1" applyAlignment="1">
      <alignment horizontal="left" vertical="center" wrapText="1"/>
    </xf>
    <xf numFmtId="0" fontId="35" fillId="2" borderId="135" xfId="0" applyFont="1" applyFill="1" applyBorder="1" applyAlignment="1">
      <alignment horizontal="left" vertical="center" wrapText="1"/>
    </xf>
    <xf numFmtId="0" fontId="40" fillId="2" borderId="51" xfId="0" applyFont="1" applyFill="1" applyBorder="1" applyAlignment="1">
      <alignment horizontal="left" vertical="top" wrapText="1"/>
    </xf>
    <xf numFmtId="0" fontId="35" fillId="2" borderId="53" xfId="0" applyFont="1" applyFill="1" applyBorder="1" applyAlignment="1">
      <alignment horizontal="left" vertical="top" wrapText="1"/>
    </xf>
    <xf numFmtId="0" fontId="35" fillId="2" borderId="52" xfId="0" applyFont="1" applyFill="1" applyBorder="1" applyAlignment="1">
      <alignment horizontal="left" vertical="top" wrapText="1"/>
    </xf>
    <xf numFmtId="0" fontId="11" fillId="0" borderId="136" xfId="0" applyFont="1" applyBorder="1" applyAlignment="1">
      <alignment horizontal="left" vertical="center" wrapText="1"/>
    </xf>
    <xf numFmtId="0" fontId="11" fillId="0" borderId="137" xfId="0" applyFont="1" applyBorder="1" applyAlignment="1">
      <alignment horizontal="left" vertical="center" wrapText="1"/>
    </xf>
    <xf numFmtId="0" fontId="19" fillId="0" borderId="136" xfId="0" applyFont="1" applyBorder="1" applyAlignment="1">
      <alignment horizontal="left" vertical="center" wrapText="1"/>
    </xf>
    <xf numFmtId="0" fontId="19" fillId="0" borderId="137" xfId="0" applyFont="1" applyBorder="1" applyAlignment="1">
      <alignment horizontal="left" vertical="center" wrapText="1"/>
    </xf>
    <xf numFmtId="0" fontId="173" fillId="2" borderId="51" xfId="0" applyFont="1" applyFill="1" applyBorder="1" applyAlignment="1">
      <alignment horizontal="left" vertical="top" wrapText="1"/>
    </xf>
    <xf numFmtId="0" fontId="19" fillId="2" borderId="139" xfId="0" applyFont="1" applyFill="1" applyBorder="1" applyAlignment="1">
      <alignment horizontal="left" vertical="center" wrapText="1"/>
    </xf>
    <xf numFmtId="0" fontId="19" fillId="2" borderId="140" xfId="0" applyFont="1" applyFill="1" applyBorder="1" applyAlignment="1">
      <alignment horizontal="left" vertical="center" wrapText="1"/>
    </xf>
    <xf numFmtId="0" fontId="19" fillId="2" borderId="141" xfId="0" applyFont="1" applyFill="1" applyBorder="1" applyAlignment="1">
      <alignment horizontal="left" vertical="center" wrapText="1"/>
    </xf>
    <xf numFmtId="0" fontId="151" fillId="25" borderId="24" xfId="1" applyFont="1" applyFill="1" applyBorder="1" applyAlignment="1">
      <alignment horizontal="center" vertical="center" wrapText="1"/>
    </xf>
    <xf numFmtId="0" fontId="151" fillId="25" borderId="0" xfId="1" applyFont="1" applyFill="1" applyAlignment="1">
      <alignment horizontal="center" vertical="center" wrapText="1"/>
    </xf>
    <xf numFmtId="0" fontId="151" fillId="25" borderId="25" xfId="1" applyFont="1" applyFill="1" applyBorder="1" applyAlignment="1">
      <alignment horizontal="center" vertical="center" wrapText="1"/>
    </xf>
    <xf numFmtId="0" fontId="192" fillId="2" borderId="0" xfId="1" applyFont="1" applyFill="1" applyAlignment="1">
      <alignment horizontal="left" vertical="top" wrapText="1"/>
    </xf>
    <xf numFmtId="0" fontId="191" fillId="2" borderId="0" xfId="1" applyFont="1" applyFill="1" applyAlignment="1">
      <alignment horizontal="left" vertical="top" wrapText="1"/>
    </xf>
    <xf numFmtId="0" fontId="172" fillId="2" borderId="24" xfId="1" applyFont="1" applyFill="1" applyBorder="1" applyAlignment="1">
      <alignment horizontal="left" vertical="center" wrapText="1"/>
    </xf>
    <xf numFmtId="0" fontId="172" fillId="2" borderId="0" xfId="1" applyFont="1" applyFill="1" applyAlignment="1">
      <alignment horizontal="left" vertical="center" wrapText="1"/>
    </xf>
    <xf numFmtId="0" fontId="185" fillId="25" borderId="19" xfId="1" applyFont="1" applyFill="1" applyBorder="1" applyAlignment="1">
      <alignment horizontal="center" vertical="center" wrapText="1"/>
    </xf>
    <xf numFmtId="0" fontId="77" fillId="25" borderId="19" xfId="1" applyFont="1" applyFill="1" applyBorder="1" applyAlignment="1">
      <alignment horizontal="center" vertical="center" wrapText="1"/>
    </xf>
    <xf numFmtId="0" fontId="14" fillId="0" borderId="0" xfId="1" applyFont="1" applyAlignment="1">
      <alignment horizontal="left" vertical="top" wrapText="1"/>
    </xf>
    <xf numFmtId="0" fontId="123" fillId="24" borderId="0" xfId="1" applyFont="1" applyFill="1" applyAlignment="1">
      <alignment horizontal="center" vertical="center" wrapText="1"/>
    </xf>
    <xf numFmtId="0" fontId="71" fillId="24" borderId="0" xfId="0" applyFont="1" applyFill="1" applyAlignment="1">
      <alignment horizontal="center" vertical="center" wrapText="1"/>
    </xf>
    <xf numFmtId="0" fontId="185" fillId="25" borderId="127" xfId="1" applyFont="1" applyFill="1" applyBorder="1" applyAlignment="1">
      <alignment horizontal="center" vertical="center" wrapText="1"/>
    </xf>
    <xf numFmtId="0" fontId="77" fillId="25" borderId="128" xfId="1" applyFont="1" applyFill="1" applyBorder="1" applyAlignment="1">
      <alignment horizontal="center" vertical="center" wrapText="1"/>
    </xf>
    <xf numFmtId="0" fontId="77" fillId="25" borderId="129" xfId="1" applyFont="1" applyFill="1" applyBorder="1" applyAlignment="1">
      <alignment horizontal="center" vertical="center" wrapText="1"/>
    </xf>
    <xf numFmtId="0" fontId="17" fillId="26" borderId="34" xfId="0" applyFont="1" applyFill="1" applyBorder="1" applyAlignment="1">
      <alignment horizontal="center" vertical="center" wrapText="1"/>
    </xf>
    <xf numFmtId="0" fontId="157" fillId="24" borderId="89" xfId="0" applyFont="1" applyFill="1" applyBorder="1" applyAlignment="1">
      <alignment horizontal="center" vertical="center" wrapText="1"/>
    </xf>
    <xf numFmtId="0" fontId="157" fillId="24" borderId="90" xfId="0" applyFont="1" applyFill="1" applyBorder="1" applyAlignment="1">
      <alignment horizontal="center" vertical="center" wrapText="1"/>
    </xf>
    <xf numFmtId="0" fontId="157" fillId="24" borderId="91" xfId="0" applyFont="1" applyFill="1" applyBorder="1" applyAlignment="1">
      <alignment horizontal="center" vertical="center" wrapText="1"/>
    </xf>
    <xf numFmtId="0" fontId="95" fillId="26" borderId="92" xfId="0" applyFont="1" applyFill="1" applyBorder="1" applyAlignment="1">
      <alignment horizontal="center" vertical="center" wrapText="1"/>
    </xf>
    <xf numFmtId="0" fontId="95" fillId="26" borderId="0" xfId="0" applyFont="1" applyFill="1" applyAlignment="1">
      <alignment horizontal="center" vertical="center" wrapText="1"/>
    </xf>
    <xf numFmtId="0" fontId="95" fillId="26" borderId="93" xfId="0" applyFont="1" applyFill="1" applyBorder="1" applyAlignment="1">
      <alignment horizontal="center" vertical="center" wrapText="1"/>
    </xf>
    <xf numFmtId="0" fontId="30" fillId="0" borderId="60" xfId="0" applyFont="1" applyBorder="1" applyAlignment="1">
      <alignment horizontal="left" vertical="center" wrapText="1"/>
    </xf>
    <xf numFmtId="0" fontId="19" fillId="0" borderId="60" xfId="0" applyFont="1" applyBorder="1" applyAlignment="1">
      <alignment horizontal="left" vertical="center" wrapText="1"/>
    </xf>
    <xf numFmtId="0" fontId="116" fillId="2" borderId="60" xfId="0" applyFont="1" applyFill="1" applyBorder="1" applyAlignment="1">
      <alignment horizontal="left" vertical="center" wrapText="1"/>
    </xf>
    <xf numFmtId="0" fontId="165" fillId="2" borderId="60" xfId="0" applyFont="1" applyFill="1" applyBorder="1" applyAlignment="1">
      <alignment horizontal="center" vertical="center" wrapText="1"/>
    </xf>
    <xf numFmtId="0" fontId="19" fillId="2" borderId="60" xfId="0" applyFont="1" applyFill="1" applyBorder="1" applyAlignment="1">
      <alignment horizontal="center" vertical="center" wrapText="1"/>
    </xf>
    <xf numFmtId="0" fontId="70" fillId="2" borderId="60" xfId="0" applyFont="1" applyFill="1" applyBorder="1" applyAlignment="1">
      <alignment horizontal="left" vertical="center" wrapText="1"/>
    </xf>
    <xf numFmtId="0" fontId="114" fillId="2" borderId="103" xfId="0" applyFont="1" applyFill="1" applyBorder="1" applyAlignment="1">
      <alignment horizontal="center" vertical="center" wrapText="1"/>
    </xf>
    <xf numFmtId="0" fontId="134" fillId="0" borderId="103" xfId="0" applyFont="1" applyBorder="1" applyAlignment="1">
      <alignment horizontal="left" vertical="center" wrapText="1"/>
    </xf>
    <xf numFmtId="0" fontId="114" fillId="2" borderId="60" xfId="0" applyFont="1" applyFill="1" applyBorder="1" applyAlignment="1">
      <alignment horizontal="center" vertical="center" wrapText="1"/>
    </xf>
    <xf numFmtId="0" fontId="17" fillId="26" borderId="102" xfId="0" applyFont="1" applyFill="1" applyBorder="1" applyAlignment="1">
      <alignment horizontal="center" vertical="center" wrapText="1"/>
    </xf>
    <xf numFmtId="0" fontId="17" fillId="26" borderId="21" xfId="0" applyFont="1" applyFill="1" applyBorder="1" applyAlignment="1">
      <alignment horizontal="center" vertical="center" wrapText="1"/>
    </xf>
    <xf numFmtId="0" fontId="17" fillId="26" borderId="22" xfId="0" applyFont="1" applyFill="1" applyBorder="1" applyAlignment="1">
      <alignment horizontal="center" vertical="center" wrapText="1"/>
    </xf>
    <xf numFmtId="0" fontId="17" fillId="26" borderId="23" xfId="0" applyFont="1" applyFill="1" applyBorder="1" applyAlignment="1">
      <alignment horizontal="center" vertical="center" wrapText="1"/>
    </xf>
    <xf numFmtId="0" fontId="17" fillId="26" borderId="146" xfId="0" applyFont="1" applyFill="1" applyBorder="1" applyAlignment="1">
      <alignment horizontal="center" vertical="center" wrapText="1"/>
    </xf>
    <xf numFmtId="0" fontId="17" fillId="26" borderId="147" xfId="0" applyFont="1" applyFill="1" applyBorder="1" applyAlignment="1">
      <alignment horizontal="center" vertical="center" wrapText="1"/>
    </xf>
    <xf numFmtId="0" fontId="17" fillId="26" borderId="148" xfId="0" applyFont="1" applyFill="1" applyBorder="1" applyAlignment="1">
      <alignment horizontal="center" vertical="center" wrapText="1"/>
    </xf>
    <xf numFmtId="0" fontId="110" fillId="8" borderId="60" xfId="0" applyFont="1" applyFill="1" applyBorder="1" applyAlignment="1">
      <alignment horizontal="left" vertical="center" wrapText="1"/>
    </xf>
    <xf numFmtId="0" fontId="19" fillId="2" borderId="81" xfId="0" applyFont="1" applyFill="1" applyBorder="1" applyAlignment="1">
      <alignment horizontal="left" vertical="center" wrapText="1"/>
    </xf>
    <xf numFmtId="0" fontId="19" fillId="2" borderId="82" xfId="0" applyFont="1" applyFill="1" applyBorder="1" applyAlignment="1">
      <alignment horizontal="left" vertical="center" wrapText="1"/>
    </xf>
    <xf numFmtId="0" fontId="19" fillId="2" borderId="83" xfId="0" applyFont="1" applyFill="1" applyBorder="1" applyAlignment="1">
      <alignment horizontal="left" vertical="center" wrapText="1"/>
    </xf>
    <xf numFmtId="0" fontId="116" fillId="2" borderId="149" xfId="0" applyFont="1" applyFill="1" applyBorder="1" applyAlignment="1">
      <alignment horizontal="left" vertical="center" wrapText="1"/>
    </xf>
    <xf numFmtId="0" fontId="116" fillId="2" borderId="150" xfId="0" applyFont="1" applyFill="1" applyBorder="1" applyAlignment="1">
      <alignment horizontal="left" vertical="center" wrapText="1"/>
    </xf>
    <xf numFmtId="0" fontId="116" fillId="2" borderId="151" xfId="0" applyFont="1" applyFill="1" applyBorder="1" applyAlignment="1">
      <alignment horizontal="left" vertical="center" wrapText="1"/>
    </xf>
    <xf numFmtId="0" fontId="113" fillId="2" borderId="103" xfId="0" applyFont="1" applyFill="1" applyBorder="1" applyAlignment="1">
      <alignment horizontal="left" vertical="center" wrapText="1"/>
    </xf>
    <xf numFmtId="0" fontId="113" fillId="2" borderId="60" xfId="0" applyFont="1" applyFill="1" applyBorder="1" applyAlignment="1">
      <alignment horizontal="left" vertical="center" wrapText="1"/>
    </xf>
    <xf numFmtId="0" fontId="116" fillId="2" borderId="81" xfId="0" applyFont="1" applyFill="1" applyBorder="1" applyAlignment="1">
      <alignment horizontal="left" vertical="center" wrapText="1"/>
    </xf>
    <xf numFmtId="0" fontId="116" fillId="2" borderId="82" xfId="0" applyFont="1" applyFill="1" applyBorder="1" applyAlignment="1">
      <alignment horizontal="left" vertical="center" wrapText="1"/>
    </xf>
    <xf numFmtId="0" fontId="116" fillId="2" borderId="83" xfId="0" applyFont="1" applyFill="1" applyBorder="1" applyAlignment="1">
      <alignment horizontal="left" vertical="center" wrapText="1"/>
    </xf>
    <xf numFmtId="0" fontId="0" fillId="2" borderId="81" xfId="0" applyFill="1" applyBorder="1" applyAlignment="1">
      <alignment horizontal="left"/>
    </xf>
    <xf numFmtId="0" fontId="0" fillId="2" borderId="82" xfId="0" applyFill="1" applyBorder="1" applyAlignment="1">
      <alignment horizontal="left"/>
    </xf>
    <xf numFmtId="0" fontId="0" fillId="2" borderId="83" xfId="0" applyFill="1" applyBorder="1" applyAlignment="1">
      <alignment horizontal="left"/>
    </xf>
    <xf numFmtId="0" fontId="132" fillId="4" borderId="0" xfId="0" applyFont="1" applyFill="1" applyAlignment="1">
      <alignment horizontal="left" vertical="center"/>
    </xf>
    <xf numFmtId="0" fontId="132" fillId="4" borderId="0" xfId="0" applyFont="1" applyFill="1" applyAlignment="1">
      <alignment horizontal="left" vertical="center" wrapText="1"/>
    </xf>
    <xf numFmtId="0" fontId="160" fillId="4" borderId="0" xfId="0" applyFont="1" applyFill="1" applyAlignment="1">
      <alignment horizontal="left" vertical="center" wrapText="1"/>
    </xf>
    <xf numFmtId="0" fontId="187" fillId="4" borderId="0" xfId="0" applyFont="1" applyFill="1" applyAlignment="1">
      <alignment horizontal="left" vertical="center" wrapText="1"/>
    </xf>
    <xf numFmtId="0" fontId="171" fillId="2" borderId="51" xfId="0" applyFont="1" applyFill="1" applyBorder="1" applyAlignment="1">
      <alignment horizontal="center" vertical="center" wrapText="1"/>
    </xf>
    <xf numFmtId="0" fontId="171" fillId="2" borderId="53" xfId="0" applyFont="1" applyFill="1" applyBorder="1" applyAlignment="1">
      <alignment horizontal="center" vertical="center" wrapText="1"/>
    </xf>
    <xf numFmtId="0" fontId="171" fillId="2" borderId="52" xfId="0" applyFont="1" applyFill="1" applyBorder="1" applyAlignment="1">
      <alignment horizontal="center" vertical="center" wrapText="1"/>
    </xf>
    <xf numFmtId="0" fontId="128" fillId="2" borderId="130" xfId="0" applyFont="1" applyFill="1" applyBorder="1" applyAlignment="1">
      <alignment horizontal="center" vertical="center" wrapText="1"/>
    </xf>
    <xf numFmtId="0" fontId="128" fillId="2" borderId="131" xfId="0" applyFont="1" applyFill="1" applyBorder="1" applyAlignment="1">
      <alignment horizontal="center" vertical="center" wrapText="1"/>
    </xf>
    <xf numFmtId="0" fontId="100" fillId="4" borderId="0" xfId="0" applyFont="1" applyFill="1" applyAlignment="1">
      <alignment vertical="center" wrapText="1"/>
    </xf>
    <xf numFmtId="0" fontId="100" fillId="4" borderId="0" xfId="0" applyFont="1" applyFill="1" applyAlignment="1">
      <alignment horizontal="left" vertical="center" wrapText="1"/>
    </xf>
    <xf numFmtId="0" fontId="31" fillId="0" borderId="0" xfId="0" applyFont="1" applyAlignment="1">
      <alignment horizontal="left" vertical="center" wrapText="1"/>
    </xf>
    <xf numFmtId="0" fontId="79" fillId="27" borderId="0" xfId="0" applyFont="1" applyFill="1" applyAlignment="1">
      <alignment horizontal="center" vertical="center"/>
    </xf>
    <xf numFmtId="0" fontId="11" fillId="14" borderId="0" xfId="0" applyFont="1" applyFill="1" applyAlignment="1">
      <alignment horizontal="center" vertical="center" wrapText="1"/>
    </xf>
    <xf numFmtId="0" fontId="95" fillId="24" borderId="0" xfId="0" applyFont="1" applyFill="1" applyAlignment="1">
      <alignment horizontal="center" vertical="center" textRotation="90" wrapText="1"/>
    </xf>
    <xf numFmtId="0" fontId="77" fillId="24" borderId="0" xfId="0" applyFont="1" applyFill="1" applyAlignment="1">
      <alignment horizontal="center" vertical="center" wrapText="1"/>
    </xf>
    <xf numFmtId="0" fontId="28" fillId="18" borderId="76" xfId="0" applyFont="1" applyFill="1" applyBorder="1" applyAlignment="1">
      <alignment horizontal="left" vertical="center" wrapText="1"/>
    </xf>
    <xf numFmtId="0" fontId="28" fillId="18" borderId="0" xfId="0" applyFont="1" applyFill="1" applyAlignment="1">
      <alignment horizontal="left" vertical="center" wrapText="1"/>
    </xf>
    <xf numFmtId="2" fontId="132" fillId="2" borderId="77" xfId="0" applyNumberFormat="1" applyFont="1" applyFill="1" applyBorder="1" applyAlignment="1">
      <alignment horizontal="center" vertical="center"/>
    </xf>
    <xf numFmtId="2" fontId="132" fillId="2" borderId="80" xfId="0" applyNumberFormat="1" applyFont="1" applyFill="1" applyBorder="1" applyAlignment="1">
      <alignment horizontal="center" vertical="center"/>
    </xf>
    <xf numFmtId="0" fontId="27" fillId="12" borderId="73" xfId="0" applyFont="1" applyFill="1" applyBorder="1" applyAlignment="1">
      <alignment horizontal="center" vertical="center" wrapText="1"/>
    </xf>
    <xf numFmtId="0" fontId="27" fillId="12" borderId="74" xfId="0" applyFont="1" applyFill="1" applyBorder="1" applyAlignment="1">
      <alignment horizontal="center" vertical="center" wrapText="1"/>
    </xf>
    <xf numFmtId="0" fontId="27" fillId="12" borderId="75" xfId="0" applyFont="1" applyFill="1" applyBorder="1" applyAlignment="1">
      <alignment horizontal="center" vertical="center" wrapText="1"/>
    </xf>
    <xf numFmtId="0" fontId="27" fillId="12" borderId="76" xfId="0" applyFont="1" applyFill="1" applyBorder="1" applyAlignment="1">
      <alignment horizontal="center" vertical="center" wrapText="1"/>
    </xf>
    <xf numFmtId="0" fontId="27" fillId="12" borderId="0" xfId="0" applyFont="1" applyFill="1" applyAlignment="1">
      <alignment horizontal="center" vertical="center" wrapText="1"/>
    </xf>
    <xf numFmtId="0" fontId="27" fillId="12" borderId="77" xfId="0" applyFont="1" applyFill="1" applyBorder="1" applyAlignment="1">
      <alignment horizontal="center" vertical="center" wrapText="1"/>
    </xf>
    <xf numFmtId="0" fontId="55" fillId="24" borderId="0" xfId="0" applyFont="1" applyFill="1" applyAlignment="1">
      <alignment horizontal="center" vertical="center"/>
    </xf>
    <xf numFmtId="0" fontId="28" fillId="26" borderId="76" xfId="0" applyFont="1" applyFill="1" applyBorder="1" applyAlignment="1">
      <alignment horizontal="center" vertical="center" wrapText="1"/>
    </xf>
    <xf numFmtId="0" fontId="28" fillId="26" borderId="0" xfId="0" applyFont="1" applyFill="1" applyAlignment="1">
      <alignment horizontal="center" vertical="center" wrapText="1"/>
    </xf>
    <xf numFmtId="0" fontId="28" fillId="26" borderId="77" xfId="0" applyFont="1" applyFill="1" applyBorder="1" applyAlignment="1">
      <alignment horizontal="center" vertical="center" wrapText="1"/>
    </xf>
    <xf numFmtId="0" fontId="45" fillId="2" borderId="0" xfId="0" applyFont="1" applyFill="1" applyAlignment="1">
      <alignment horizontal="center" vertical="center"/>
    </xf>
    <xf numFmtId="0" fontId="124" fillId="18" borderId="76" xfId="0" applyFont="1" applyFill="1" applyBorder="1" applyAlignment="1">
      <alignment horizontal="left" vertical="center" wrapText="1"/>
    </xf>
    <xf numFmtId="0" fontId="124" fillId="18" borderId="0" xfId="0" applyFont="1" applyFill="1" applyAlignment="1">
      <alignment horizontal="left" vertical="center" wrapText="1"/>
    </xf>
    <xf numFmtId="0" fontId="124" fillId="18" borderId="77" xfId="0" applyFont="1" applyFill="1" applyBorder="1" applyAlignment="1">
      <alignment horizontal="left" vertical="center" wrapText="1"/>
    </xf>
    <xf numFmtId="0" fontId="44" fillId="3" borderId="0" xfId="0" applyFont="1" applyFill="1" applyAlignment="1">
      <alignment horizontal="center" vertical="center"/>
    </xf>
    <xf numFmtId="0" fontId="44" fillId="3" borderId="17" xfId="0" applyFont="1" applyFill="1" applyBorder="1" applyAlignment="1">
      <alignment horizontal="center" vertical="center"/>
    </xf>
    <xf numFmtId="2" fontId="132" fillId="0" borderId="77" xfId="0" applyNumberFormat="1" applyFont="1" applyBorder="1" applyAlignment="1">
      <alignment horizontal="center" vertical="center"/>
    </xf>
    <xf numFmtId="0" fontId="44" fillId="2" borderId="0" xfId="0" applyFont="1" applyFill="1" applyAlignment="1">
      <alignment horizontal="center" vertical="center"/>
    </xf>
    <xf numFmtId="2" fontId="32" fillId="0" borderId="77" xfId="0" applyNumberFormat="1" applyFont="1" applyBorder="1" applyAlignment="1">
      <alignment horizontal="center" vertical="center"/>
    </xf>
    <xf numFmtId="0" fontId="25" fillId="4" borderId="13" xfId="0" applyFont="1" applyFill="1" applyBorder="1" applyAlignment="1">
      <alignment horizontal="center"/>
    </xf>
    <xf numFmtId="0" fontId="80" fillId="5" borderId="110" xfId="0" applyFont="1" applyFill="1" applyBorder="1" applyAlignment="1">
      <alignment horizontal="center" vertical="center"/>
    </xf>
    <xf numFmtId="0" fontId="80" fillId="5" borderId="7" xfId="0" applyFont="1" applyFill="1" applyBorder="1" applyAlignment="1">
      <alignment horizontal="center" vertical="center"/>
    </xf>
    <xf numFmtId="0" fontId="80" fillId="5" borderId="111" xfId="0" applyFont="1" applyFill="1" applyBorder="1" applyAlignment="1">
      <alignment horizontal="center" vertical="center"/>
    </xf>
    <xf numFmtId="0" fontId="79" fillId="31" borderId="0" xfId="0" applyFont="1" applyFill="1" applyAlignment="1">
      <alignment horizontal="center" vertical="center" wrapText="1"/>
    </xf>
    <xf numFmtId="2" fontId="34" fillId="2" borderId="4" xfId="0" applyNumberFormat="1" applyFont="1" applyFill="1" applyBorder="1" applyAlignment="1">
      <alignment horizontal="center" vertical="center"/>
    </xf>
    <xf numFmtId="2" fontId="34" fillId="2" borderId="0" xfId="0" applyNumberFormat="1" applyFont="1" applyFill="1" applyAlignment="1">
      <alignment horizontal="center" vertical="center"/>
    </xf>
    <xf numFmtId="2" fontId="34" fillId="2" borderId="6" xfId="0" applyNumberFormat="1" applyFont="1" applyFill="1" applyBorder="1" applyAlignment="1">
      <alignment horizontal="center" vertical="center"/>
    </xf>
    <xf numFmtId="2" fontId="34" fillId="2" borderId="7" xfId="0" applyNumberFormat="1" applyFont="1" applyFill="1" applyBorder="1" applyAlignment="1">
      <alignment horizontal="center" vertical="center"/>
    </xf>
    <xf numFmtId="2" fontId="82" fillId="2" borderId="1" xfId="0" applyNumberFormat="1" applyFont="1" applyFill="1" applyBorder="1" applyAlignment="1">
      <alignment horizontal="center" vertical="center" wrapText="1"/>
    </xf>
    <xf numFmtId="2" fontId="82" fillId="2" borderId="109" xfId="0" applyNumberFormat="1" applyFont="1" applyFill="1" applyBorder="1" applyAlignment="1">
      <alignment horizontal="center" vertical="center" wrapText="1"/>
    </xf>
    <xf numFmtId="2" fontId="82" fillId="2" borderId="4" xfId="0" applyNumberFormat="1" applyFont="1" applyFill="1" applyBorder="1" applyAlignment="1">
      <alignment horizontal="center" vertical="center" wrapText="1"/>
    </xf>
    <xf numFmtId="2" fontId="82" fillId="2" borderId="77" xfId="0" applyNumberFormat="1" applyFont="1" applyFill="1" applyBorder="1" applyAlignment="1">
      <alignment horizontal="center" vertical="center" wrapText="1"/>
    </xf>
    <xf numFmtId="2" fontId="82" fillId="2" borderId="6" xfId="0" applyNumberFormat="1" applyFont="1" applyFill="1" applyBorder="1" applyAlignment="1">
      <alignment horizontal="center" vertical="center" wrapText="1"/>
    </xf>
    <xf numFmtId="2" fontId="82" fillId="2" borderId="111" xfId="0" applyNumberFormat="1" applyFont="1" applyFill="1" applyBorder="1" applyAlignment="1">
      <alignment horizontal="center" vertical="center" wrapText="1"/>
    </xf>
    <xf numFmtId="0" fontId="27" fillId="24" borderId="73" xfId="0" applyFont="1" applyFill="1" applyBorder="1" applyAlignment="1">
      <alignment horizontal="center" vertical="center" wrapText="1"/>
    </xf>
    <xf numFmtId="0" fontId="27" fillId="24" borderId="74" xfId="0" applyFont="1" applyFill="1" applyBorder="1" applyAlignment="1">
      <alignment horizontal="center" vertical="center" wrapText="1"/>
    </xf>
    <xf numFmtId="0" fontId="27" fillId="24" borderId="75" xfId="0" applyFont="1" applyFill="1" applyBorder="1" applyAlignment="1">
      <alignment horizontal="center" vertical="center" wrapText="1"/>
    </xf>
    <xf numFmtId="0" fontId="27" fillId="24" borderId="76" xfId="0" applyFont="1" applyFill="1" applyBorder="1" applyAlignment="1">
      <alignment horizontal="center" vertical="center" wrapText="1"/>
    </xf>
    <xf numFmtId="0" fontId="27" fillId="24" borderId="0" xfId="0" applyFont="1" applyFill="1" applyAlignment="1">
      <alignment horizontal="center" vertical="center" wrapText="1"/>
    </xf>
    <xf numFmtId="0" fontId="27" fillId="24" borderId="77" xfId="0" applyFont="1" applyFill="1" applyBorder="1" applyAlignment="1">
      <alignment horizontal="center" vertical="center" wrapText="1"/>
    </xf>
    <xf numFmtId="0" fontId="77" fillId="6" borderId="107" xfId="0" applyFont="1" applyFill="1" applyBorder="1" applyAlignment="1">
      <alignment horizontal="center" vertical="center"/>
    </xf>
    <xf numFmtId="0" fontId="77" fillId="6" borderId="2" xfId="0" applyFont="1" applyFill="1" applyBorder="1" applyAlignment="1">
      <alignment horizontal="center" vertical="center"/>
    </xf>
    <xf numFmtId="0" fontId="77" fillId="6" borderId="3" xfId="0" applyFont="1" applyFill="1" applyBorder="1" applyAlignment="1">
      <alignment horizontal="center" vertical="center"/>
    </xf>
    <xf numFmtId="0" fontId="76" fillId="6" borderId="1" xfId="0" applyFont="1" applyFill="1" applyBorder="1" applyAlignment="1">
      <alignment horizontal="center" vertical="center"/>
    </xf>
    <xf numFmtId="0" fontId="76" fillId="6" borderId="2" xfId="0" applyFont="1" applyFill="1" applyBorder="1" applyAlignment="1">
      <alignment horizontal="center" vertical="center"/>
    </xf>
    <xf numFmtId="0" fontId="76" fillId="6" borderId="3" xfId="0" applyFont="1" applyFill="1" applyBorder="1" applyAlignment="1">
      <alignment horizontal="center" vertical="center"/>
    </xf>
    <xf numFmtId="0" fontId="77" fillId="6" borderId="1" xfId="0" applyFont="1" applyFill="1" applyBorder="1" applyAlignment="1">
      <alignment horizontal="center" vertical="center"/>
    </xf>
    <xf numFmtId="0" fontId="77" fillId="6" borderId="9" xfId="0" applyFont="1" applyFill="1" applyBorder="1" applyAlignment="1">
      <alignment horizontal="center" vertical="center"/>
    </xf>
    <xf numFmtId="0" fontId="77" fillId="6" borderId="108" xfId="0" applyFont="1" applyFill="1" applyBorder="1" applyAlignment="1">
      <alignment horizontal="center" vertical="center"/>
    </xf>
    <xf numFmtId="0" fontId="6" fillId="2" borderId="76" xfId="0" applyFont="1" applyFill="1" applyBorder="1" applyAlignment="1">
      <alignment horizontal="center"/>
    </xf>
    <xf numFmtId="0" fontId="6" fillId="2" borderId="0" xfId="0" applyFont="1" applyFill="1" applyAlignment="1">
      <alignment horizontal="center"/>
    </xf>
    <xf numFmtId="2" fontId="81" fillId="2" borderId="76" xfId="0" applyNumberFormat="1" applyFont="1" applyFill="1" applyBorder="1" applyAlignment="1">
      <alignment horizontal="center" vertical="center"/>
    </xf>
    <xf numFmtId="2" fontId="81" fillId="2" borderId="0" xfId="0" applyNumberFormat="1" applyFont="1" applyFill="1" applyAlignment="1">
      <alignment horizontal="center" vertical="center"/>
    </xf>
    <xf numFmtId="2" fontId="81" fillId="2" borderId="5" xfId="0" applyNumberFormat="1" applyFont="1" applyFill="1" applyBorder="1" applyAlignment="1">
      <alignment horizontal="center" vertical="center"/>
    </xf>
    <xf numFmtId="2" fontId="81" fillId="2" borderId="110" xfId="0" applyNumberFormat="1" applyFont="1" applyFill="1" applyBorder="1" applyAlignment="1">
      <alignment horizontal="center" vertical="center"/>
    </xf>
    <xf numFmtId="2" fontId="81" fillId="2" borderId="7" xfId="0" applyNumberFormat="1" applyFont="1" applyFill="1" applyBorder="1" applyAlignment="1">
      <alignment horizontal="center" vertical="center"/>
    </xf>
    <xf numFmtId="2" fontId="81" fillId="2" borderId="8" xfId="0" applyNumberFormat="1" applyFont="1" applyFill="1" applyBorder="1" applyAlignment="1">
      <alignment horizontal="center" vertical="center"/>
    </xf>
    <xf numFmtId="2" fontId="81" fillId="2" borderId="4" xfId="0" applyNumberFormat="1" applyFont="1" applyFill="1" applyBorder="1" applyAlignment="1">
      <alignment horizontal="center" vertical="center"/>
    </xf>
    <xf numFmtId="2" fontId="81" fillId="2" borderId="6" xfId="0" applyNumberFormat="1" applyFont="1" applyFill="1" applyBorder="1" applyAlignment="1">
      <alignment horizontal="center" vertical="center"/>
    </xf>
    <xf numFmtId="0" fontId="84" fillId="10" borderId="112" xfId="0" applyFont="1" applyFill="1" applyBorder="1" applyAlignment="1">
      <alignment horizontal="center" vertical="center"/>
    </xf>
    <xf numFmtId="0" fontId="83" fillId="10" borderId="112" xfId="0" applyFont="1" applyFill="1" applyBorder="1" applyAlignment="1">
      <alignment horizontal="center" vertical="center"/>
    </xf>
    <xf numFmtId="0" fontId="85" fillId="10" borderId="112" xfId="0" applyFont="1" applyFill="1" applyBorder="1" applyAlignment="1">
      <alignment horizontal="center" vertical="center"/>
    </xf>
    <xf numFmtId="0" fontId="22" fillId="10" borderId="14" xfId="0" applyFont="1" applyFill="1" applyBorder="1" applyAlignment="1">
      <alignment horizontal="center" vertical="center"/>
    </xf>
    <xf numFmtId="0" fontId="0" fillId="19" borderId="7" xfId="0" applyFill="1" applyBorder="1" applyAlignment="1">
      <alignment horizontal="center" vertical="center"/>
    </xf>
    <xf numFmtId="0" fontId="24" fillId="11" borderId="1" xfId="0" applyFont="1" applyFill="1" applyBorder="1" applyAlignment="1">
      <alignment horizontal="center" vertical="center"/>
    </xf>
    <xf numFmtId="0" fontId="24" fillId="11" borderId="2" xfId="0" applyFont="1" applyFill="1" applyBorder="1" applyAlignment="1">
      <alignment horizontal="center" vertical="center"/>
    </xf>
    <xf numFmtId="0" fontId="24" fillId="11" borderId="3" xfId="0" applyFont="1" applyFill="1" applyBorder="1" applyAlignment="1">
      <alignment horizontal="center" vertical="center"/>
    </xf>
    <xf numFmtId="0" fontId="51"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2"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51" fillId="0" borderId="15" xfId="0" applyFont="1" applyBorder="1" applyAlignment="1">
      <alignment horizontal="center" vertical="center" wrapText="1"/>
    </xf>
    <xf numFmtId="0" fontId="51" fillId="0" borderId="16" xfId="0" applyFont="1" applyBorder="1" applyAlignment="1">
      <alignment horizontal="center" vertical="center" wrapText="1"/>
    </xf>
    <xf numFmtId="0" fontId="51" fillId="0" borderId="12" xfId="0" applyFont="1" applyBorder="1" applyAlignment="1">
      <alignment horizontal="center" vertical="center" wrapText="1"/>
    </xf>
    <xf numFmtId="0" fontId="48" fillId="15" borderId="0" xfId="0" applyFont="1" applyFill="1" applyAlignment="1">
      <alignment horizontal="center" vertical="center" wrapText="1"/>
    </xf>
  </cellXfs>
  <cellStyles count="8">
    <cellStyle name="Hipervínculo" xfId="7" builtinId="8"/>
    <cellStyle name="Moneda 2" xfId="2" xr:uid="{00000000-0005-0000-0000-000002000000}"/>
    <cellStyle name="Normal" xfId="0" builtinId="0"/>
    <cellStyle name="Normal 2" xfId="1" xr:uid="{00000000-0005-0000-0000-000004000000}"/>
    <cellStyle name="Normal 3" xfId="5" xr:uid="{00000000-0005-0000-0000-000005000000}"/>
    <cellStyle name="Porcentaje" xfId="6" builtinId="5"/>
    <cellStyle name="Porcentaje 2" xfId="3" xr:uid="{00000000-0005-0000-0000-000006000000}"/>
    <cellStyle name="Porcentual 2" xfId="4" xr:uid="{00000000-0005-0000-0000-000007000000}"/>
  </cellStyles>
  <dxfs count="17">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border outline="0">
        <bottom style="thin">
          <color indexed="64"/>
        </bottom>
      </border>
    </dxf>
    <dxf>
      <alignment horizontal="center" textRotation="0" indent="0" justifyLastLine="0" shrinkToFit="0" readingOrder="0"/>
    </dxf>
    <dxf>
      <alignment horizontal="center" textRotation="0" indent="0" justifyLastLine="0" shrinkToFit="0" readingOrder="0"/>
    </dxf>
    <dxf>
      <numFmt numFmtId="2" formatCode="0.00"/>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b/>
        <i val="0"/>
        <color theme="0"/>
      </font>
      <fill>
        <patternFill>
          <bgColor rgb="FFC00000"/>
        </patternFill>
      </fill>
    </dxf>
    <dxf>
      <font>
        <b/>
        <i val="0"/>
        <color theme="1"/>
      </font>
      <fill>
        <patternFill>
          <bgColor theme="7"/>
        </patternFill>
      </fill>
    </dxf>
    <dxf>
      <font>
        <b/>
        <i val="0"/>
        <color theme="1"/>
      </font>
      <fill>
        <patternFill>
          <bgColor rgb="FF92D050"/>
        </patternFill>
      </fill>
    </dxf>
    <dxf>
      <font>
        <b/>
        <i val="0"/>
        <color theme="1"/>
      </font>
      <fill>
        <patternFill patternType="solid">
          <bgColor rgb="FF00B0F0"/>
        </patternFill>
      </fill>
    </dxf>
    <dxf>
      <font>
        <b/>
        <i val="0"/>
        <color theme="1"/>
      </font>
      <fill>
        <patternFill>
          <bgColor rgb="FFFFC000"/>
        </patternFill>
      </fill>
    </dxf>
    <dxf>
      <font>
        <b/>
        <i val="0"/>
        <color theme="1"/>
      </font>
      <fill>
        <patternFill>
          <bgColor rgb="FF00B0F0"/>
        </patternFill>
      </fill>
    </dxf>
    <dxf>
      <font>
        <b/>
        <i val="0"/>
        <color theme="1"/>
      </font>
      <fill>
        <patternFill>
          <bgColor rgb="FF00B050"/>
        </patternFill>
      </fill>
    </dxf>
    <dxf>
      <font>
        <b/>
        <i val="0"/>
        <color theme="0"/>
      </font>
      <fill>
        <patternFill>
          <bgColor rgb="FFC00000"/>
        </patternFill>
      </fill>
    </dxf>
  </dxfs>
  <tableStyles count="0" defaultTableStyle="TableStyleMedium2" defaultPivotStyle="PivotStyleLight16"/>
  <colors>
    <mruColors>
      <color rgb="FF4DB2A0"/>
      <color rgb="FFB7EFE8"/>
      <color rgb="FF3081AB"/>
      <color rgb="FF3289BE"/>
      <color rgb="FF4FB6A3"/>
      <color rgb="FFD3352F"/>
      <color rgb="FF76D6FF"/>
      <color rgb="FFEE9F3E"/>
      <color rgb="FF07FFD7"/>
      <color rgb="FFDD32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Century Gothic" panose="020B0502020202020204" pitchFamily="34" charset="0"/>
                <a:ea typeface="+mn-ea"/>
                <a:cs typeface="+mn-cs"/>
              </a:defRPr>
            </a:pPr>
            <a:r>
              <a:rPr lang="es-ES_tradnl" sz="2000" b="1"/>
              <a:t>Proyecto</a:t>
            </a:r>
          </a:p>
        </c:rich>
      </c:tx>
      <c:layout>
        <c:manualLayout>
          <c:xMode val="edge"/>
          <c:yMode val="edge"/>
          <c:x val="0.40757455552024502"/>
          <c:y val="1.8901887509743295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0.20081343588342263"/>
          <c:y val="0.16442026911695229"/>
          <c:w val="0.55608608712127794"/>
          <c:h val="0.78315856706257869"/>
        </c:manualLayout>
      </c:layout>
      <c:radarChart>
        <c:radarStyle val="marker"/>
        <c:varyColors val="0"/>
        <c:ser>
          <c:idx val="0"/>
          <c:order val="0"/>
          <c:tx>
            <c:strRef>
              <c:f>Graficos!$D$15</c:f>
              <c:strCache>
                <c:ptCount val="1"/>
                <c:pt idx="0">
                  <c:v>FDUM</c:v>
                </c:pt>
              </c:strCache>
            </c:strRef>
          </c:tx>
          <c:spPr>
            <a:ln w="28575" cap="rnd">
              <a:solidFill>
                <a:srgbClr val="FF0000"/>
              </a:solidFill>
              <a:prstDash val="sysDash"/>
              <a:round/>
            </a:ln>
            <a:effectLst/>
          </c:spPr>
          <c:marker>
            <c:symbol val="none"/>
          </c:marker>
          <c:dLbls>
            <c:spPr>
              <a:noFill/>
              <a:ln>
                <a:noFill/>
              </a:ln>
              <a:effectLst/>
            </c:spPr>
            <c:txPr>
              <a:bodyPr rot="0" spcFirstLastPara="1" vertOverflow="ellipsis" vert="horz" wrap="square" anchor="ctr" anchorCtr="1"/>
              <a:lstStyle/>
              <a:p>
                <a:pPr>
                  <a:defRPr sz="1600" b="1" i="0" u="none" strike="noStrike" kern="1200" baseline="0">
                    <a:solidFill>
                      <a:srgbClr val="C00000"/>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Graficos!$C$16:$C$26</c:f>
              <c:strCache>
                <c:ptCount val="11"/>
                <c:pt idx="0">
                  <c:v>Antecedentes</c:v>
                </c:pt>
                <c:pt idx="1">
                  <c:v>Problemática</c:v>
                </c:pt>
                <c:pt idx="2">
                  <c:v>Población Objetivo</c:v>
                </c:pt>
                <c:pt idx="3">
                  <c:v>Enfoque de Derechos</c:v>
                </c:pt>
                <c:pt idx="4">
                  <c:v>Alieneación ODS</c:v>
                </c:pt>
                <c:pt idx="5">
                  <c:v>Marco Lógico </c:v>
                </c:pt>
                <c:pt idx="6">
                  <c:v>Presupuesto</c:v>
                </c:pt>
                <c:pt idx="7">
                  <c:v>Plan de Monitoreo</c:v>
                </c:pt>
                <c:pt idx="8">
                  <c:v>Difusión y Transparencia</c:v>
                </c:pt>
                <c:pt idx="9">
                  <c:v>Sostenibilidad</c:v>
                </c:pt>
                <c:pt idx="10">
                  <c:v>Experiencia Previa</c:v>
                </c:pt>
              </c:strCache>
            </c:strRef>
          </c:cat>
          <c:val>
            <c:numRef>
              <c:f>Graficos!$D$16:$D$26</c:f>
              <c:numCache>
                <c:formatCode>General</c:formatCode>
                <c:ptCount val="11"/>
                <c:pt idx="0">
                  <c:v>0</c:v>
                </c:pt>
                <c:pt idx="1">
                  <c:v>0</c:v>
                </c:pt>
                <c:pt idx="2">
                  <c:v>0</c:v>
                </c:pt>
                <c:pt idx="3">
                  <c:v>0</c:v>
                </c:pt>
                <c:pt idx="4">
                  <c:v>0</c:v>
                </c:pt>
                <c:pt idx="5">
                  <c:v>1.5</c:v>
                </c:pt>
                <c:pt idx="6">
                  <c:v>0</c:v>
                </c:pt>
                <c:pt idx="7">
                  <c:v>0</c:v>
                </c:pt>
                <c:pt idx="8">
                  <c:v>0</c:v>
                </c:pt>
                <c:pt idx="9">
                  <c:v>0</c:v>
                </c:pt>
                <c:pt idx="10">
                  <c:v>0</c:v>
                </c:pt>
              </c:numCache>
            </c:numRef>
          </c:val>
          <c:extLst>
            <c:ext xmlns:c16="http://schemas.microsoft.com/office/drawing/2014/chart" uri="{C3380CC4-5D6E-409C-BE32-E72D297353CC}">
              <c16:uniqueId val="{00000000-6FFB-C645-9B9A-60E3A75B0A65}"/>
            </c:ext>
          </c:extLst>
        </c:ser>
        <c:dLbls>
          <c:showLegendKey val="0"/>
          <c:showVal val="1"/>
          <c:showCatName val="0"/>
          <c:showSerName val="0"/>
          <c:showPercent val="0"/>
          <c:showBubbleSize val="0"/>
        </c:dLbls>
        <c:axId val="454315935"/>
        <c:axId val="466760351"/>
      </c:radarChart>
      <c:catAx>
        <c:axId val="454315935"/>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crossAx val="466760351"/>
        <c:crosses val="autoZero"/>
        <c:auto val="1"/>
        <c:lblAlgn val="ctr"/>
        <c:lblOffset val="100"/>
        <c:noMultiLvlLbl val="0"/>
      </c:catAx>
      <c:valAx>
        <c:axId val="466760351"/>
        <c:scaling>
          <c:orientation val="minMax"/>
          <c:max val="4"/>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Century Gothic" panose="020B0502020202020204" pitchFamily="34" charset="0"/>
                <a:ea typeface="+mn-ea"/>
                <a:cs typeface="+mn-cs"/>
              </a:defRPr>
            </a:pPr>
            <a:endParaRPr lang="en-US"/>
          </a:p>
        </c:txPr>
        <c:crossAx val="454315935"/>
        <c:crosses val="autoZero"/>
        <c:crossBetween val="between"/>
        <c:majorUnit val="1"/>
        <c:minorUnit val="0.5"/>
      </c:valAx>
      <c:spPr>
        <a:noFill/>
        <a:ln>
          <a:noFill/>
        </a:ln>
        <a:effectLst/>
      </c:spPr>
    </c:plotArea>
    <c:legend>
      <c:legendPos val="t"/>
      <c:layout>
        <c:manualLayout>
          <c:xMode val="edge"/>
          <c:yMode val="edge"/>
          <c:x val="0.65763588780080195"/>
          <c:y val="3.4412154210527866E-2"/>
          <c:w val="0.16022875242215329"/>
          <c:h val="9.417222277267087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95000"/>
                    <a:lumOff val="5000"/>
                  </a:schemeClr>
                </a:solidFill>
                <a:latin typeface="+mn-lt"/>
                <a:ea typeface="+mn-ea"/>
                <a:cs typeface="+mn-cs"/>
              </a:defRPr>
            </a:pPr>
            <a:r>
              <a:rPr lang="es-ES_tradnl" sz="2000" b="1">
                <a:latin typeface="Century Gothic" panose="020B0502020202020204" pitchFamily="34" charset="0"/>
              </a:rPr>
              <a:t>Capacidad Instalada</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95000"/>
                  <a:lumOff val="5000"/>
                </a:schemeClr>
              </a:solidFill>
              <a:latin typeface="+mn-lt"/>
              <a:ea typeface="+mn-ea"/>
              <a:cs typeface="+mn-cs"/>
            </a:defRPr>
          </a:pPr>
          <a:endParaRPr lang="en-US"/>
        </a:p>
      </c:txPr>
    </c:title>
    <c:autoTitleDeleted val="0"/>
    <c:plotArea>
      <c:layout>
        <c:manualLayout>
          <c:layoutTarget val="inner"/>
          <c:xMode val="edge"/>
          <c:yMode val="edge"/>
          <c:x val="0.20143411819817439"/>
          <c:y val="0.14969643317532597"/>
          <c:w val="0.54933784985132272"/>
          <c:h val="0.77012996194249494"/>
        </c:manualLayout>
      </c:layout>
      <c:radarChart>
        <c:radarStyle val="marker"/>
        <c:varyColors val="0"/>
        <c:ser>
          <c:idx val="0"/>
          <c:order val="0"/>
          <c:tx>
            <c:strRef>
              <c:f>Graficos!$D$3</c:f>
              <c:strCache>
                <c:ptCount val="1"/>
                <c:pt idx="0">
                  <c:v>OSC</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3081AB"/>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Graficos!$C$4:$C$11</c:f>
              <c:strCache>
                <c:ptCount val="8"/>
                <c:pt idx="0">
                  <c:v>Teoría de Cambio</c:v>
                </c:pt>
                <c:pt idx="1">
                  <c:v>Alineación Estratégica</c:v>
                </c:pt>
                <c:pt idx="2">
                  <c:v>Sustento Metodológico</c:v>
                </c:pt>
                <c:pt idx="3">
                  <c:v>Gobernanza</c:v>
                </c:pt>
                <c:pt idx="4">
                  <c:v>Monitoreo y Evaluación</c:v>
                </c:pt>
                <c:pt idx="5">
                  <c:v>Finanzas</c:v>
                </c:pt>
                <c:pt idx="6">
                  <c:v>Recursos Humanos</c:v>
                </c:pt>
                <c:pt idx="7">
                  <c:v>Instalaciones</c:v>
                </c:pt>
              </c:strCache>
            </c:strRef>
          </c:cat>
          <c:val>
            <c:numRef>
              <c:f>Graficos!$D$4:$D$11</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480-C843-AF36-830BD54B3129}"/>
            </c:ext>
          </c:extLst>
        </c:ser>
        <c:ser>
          <c:idx val="1"/>
          <c:order val="1"/>
          <c:tx>
            <c:strRef>
              <c:f>Graficos!$E$3</c:f>
              <c:strCache>
                <c:ptCount val="1"/>
                <c:pt idx="0">
                  <c:v>FDUM</c:v>
                </c:pt>
              </c:strCache>
            </c:strRef>
          </c:tx>
          <c:spPr>
            <a:ln w="28575" cap="rnd">
              <a:solidFill>
                <a:srgbClr val="FF0000"/>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Graficos!$C$4:$C$11</c:f>
              <c:strCache>
                <c:ptCount val="8"/>
                <c:pt idx="0">
                  <c:v>Teoría de Cambio</c:v>
                </c:pt>
                <c:pt idx="1">
                  <c:v>Alineación Estratégica</c:v>
                </c:pt>
                <c:pt idx="2">
                  <c:v>Sustento Metodológico</c:v>
                </c:pt>
                <c:pt idx="3">
                  <c:v>Gobernanza</c:v>
                </c:pt>
                <c:pt idx="4">
                  <c:v>Monitoreo y Evaluación</c:v>
                </c:pt>
                <c:pt idx="5">
                  <c:v>Finanzas</c:v>
                </c:pt>
                <c:pt idx="6">
                  <c:v>Recursos Humanos</c:v>
                </c:pt>
                <c:pt idx="7">
                  <c:v>Instalaciones</c:v>
                </c:pt>
              </c:strCache>
            </c:strRef>
          </c:cat>
          <c:val>
            <c:numRef>
              <c:f>Graficos!$E$4:$E$11</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E480-C843-AF36-830BD54B3129}"/>
            </c:ext>
          </c:extLst>
        </c:ser>
        <c:dLbls>
          <c:showLegendKey val="0"/>
          <c:showVal val="0"/>
          <c:showCatName val="0"/>
          <c:showSerName val="0"/>
          <c:showPercent val="0"/>
          <c:showBubbleSize val="0"/>
        </c:dLbls>
        <c:axId val="565341967"/>
        <c:axId val="568852031"/>
      </c:radarChart>
      <c:catAx>
        <c:axId val="565341967"/>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95000"/>
                    <a:lumOff val="5000"/>
                  </a:schemeClr>
                </a:solidFill>
                <a:latin typeface="Century Gothic" panose="020B0502020202020204" pitchFamily="34" charset="0"/>
                <a:ea typeface="+mn-ea"/>
                <a:cs typeface="+mn-cs"/>
              </a:defRPr>
            </a:pPr>
            <a:endParaRPr lang="en-US"/>
          </a:p>
        </c:txPr>
        <c:crossAx val="568852031"/>
        <c:crosses val="autoZero"/>
        <c:auto val="1"/>
        <c:lblAlgn val="ctr"/>
        <c:lblOffset val="100"/>
        <c:noMultiLvlLbl val="0"/>
      </c:catAx>
      <c:valAx>
        <c:axId val="568852031"/>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565341967"/>
        <c:crosses val="autoZero"/>
        <c:crossBetween val="between"/>
        <c:majorUnit val="1"/>
        <c:minorUnit val="0.5"/>
      </c:valAx>
      <c:spPr>
        <a:noFill/>
        <a:ln>
          <a:noFill/>
        </a:ln>
        <a:effectLst/>
      </c:spPr>
    </c:plotArea>
    <c:legend>
      <c:legendPos val="t"/>
      <c:layout>
        <c:manualLayout>
          <c:xMode val="edge"/>
          <c:yMode val="edge"/>
          <c:x val="0.70480350081236032"/>
          <c:y val="0.10786319067194672"/>
          <c:w val="0.26602158917036428"/>
          <c:h val="5.0099449932063167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95000"/>
                  <a:lumOff val="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95000"/>
              <a:lumOff val="5000"/>
            </a:schemeClr>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Century Gothic" panose="020B0502020202020204" pitchFamily="34" charset="0"/>
                <a:ea typeface="+mn-ea"/>
                <a:cs typeface="+mn-cs"/>
              </a:defRPr>
            </a:pPr>
            <a:r>
              <a:rPr lang="es-ES_tradnl" sz="2000" b="1"/>
              <a:t>Proyecto</a:t>
            </a:r>
          </a:p>
        </c:rich>
      </c:tx>
      <c:layout>
        <c:manualLayout>
          <c:xMode val="edge"/>
          <c:yMode val="edge"/>
          <c:x val="0.40757455552024502"/>
          <c:y val="1.8901887509743295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0.20081343588342263"/>
          <c:y val="0.16442026911695229"/>
          <c:w val="0.55608608712127794"/>
          <c:h val="0.78315856706257869"/>
        </c:manualLayout>
      </c:layout>
      <c:radarChart>
        <c:radarStyle val="marker"/>
        <c:varyColors val="0"/>
        <c:ser>
          <c:idx val="0"/>
          <c:order val="0"/>
          <c:tx>
            <c:strRef>
              <c:f>Graficos!$D$15</c:f>
              <c:strCache>
                <c:ptCount val="1"/>
                <c:pt idx="0">
                  <c:v>FDUM</c:v>
                </c:pt>
              </c:strCache>
            </c:strRef>
          </c:tx>
          <c:spPr>
            <a:ln w="28575" cap="rnd">
              <a:solidFill>
                <a:srgbClr val="FF0000"/>
              </a:solidFill>
              <a:prstDash val="sysDash"/>
              <a:round/>
            </a:ln>
            <a:effectLst/>
          </c:spPr>
          <c:marker>
            <c:symbol val="none"/>
          </c:marker>
          <c:dLbls>
            <c:spPr>
              <a:noFill/>
              <a:ln>
                <a:noFill/>
              </a:ln>
              <a:effectLst/>
            </c:spPr>
            <c:txPr>
              <a:bodyPr rot="0" spcFirstLastPara="1" vertOverflow="ellipsis" vert="horz" wrap="square" anchor="ctr" anchorCtr="1"/>
              <a:lstStyle/>
              <a:p>
                <a:pPr>
                  <a:defRPr sz="1600" b="1" i="0" u="none" strike="noStrike" kern="1200" baseline="0">
                    <a:solidFill>
                      <a:srgbClr val="C00000"/>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Graficos!$C$16:$C$26</c:f>
              <c:strCache>
                <c:ptCount val="11"/>
                <c:pt idx="0">
                  <c:v>Antecedentes</c:v>
                </c:pt>
                <c:pt idx="1">
                  <c:v>Problemática</c:v>
                </c:pt>
                <c:pt idx="2">
                  <c:v>Población Objetivo</c:v>
                </c:pt>
                <c:pt idx="3">
                  <c:v>Enfoque de Derechos</c:v>
                </c:pt>
                <c:pt idx="4">
                  <c:v>Alieneación ODS</c:v>
                </c:pt>
                <c:pt idx="5">
                  <c:v>Marco Lógico </c:v>
                </c:pt>
                <c:pt idx="6">
                  <c:v>Presupuesto</c:v>
                </c:pt>
                <c:pt idx="7">
                  <c:v>Plan de Monitoreo</c:v>
                </c:pt>
                <c:pt idx="8">
                  <c:v>Difusión y Transparencia</c:v>
                </c:pt>
                <c:pt idx="9">
                  <c:v>Sostenibilidad</c:v>
                </c:pt>
                <c:pt idx="10">
                  <c:v>Experiencia Previa</c:v>
                </c:pt>
              </c:strCache>
            </c:strRef>
          </c:cat>
          <c:val>
            <c:numRef>
              <c:f>Graficos!$D$16:$D$26</c:f>
              <c:numCache>
                <c:formatCode>General</c:formatCode>
                <c:ptCount val="11"/>
                <c:pt idx="0">
                  <c:v>0</c:v>
                </c:pt>
                <c:pt idx="1">
                  <c:v>0</c:v>
                </c:pt>
                <c:pt idx="2">
                  <c:v>0</c:v>
                </c:pt>
                <c:pt idx="3">
                  <c:v>0</c:v>
                </c:pt>
                <c:pt idx="4">
                  <c:v>0</c:v>
                </c:pt>
                <c:pt idx="5">
                  <c:v>1.5</c:v>
                </c:pt>
                <c:pt idx="6">
                  <c:v>0</c:v>
                </c:pt>
                <c:pt idx="7">
                  <c:v>0</c:v>
                </c:pt>
                <c:pt idx="8">
                  <c:v>0</c:v>
                </c:pt>
                <c:pt idx="9">
                  <c:v>0</c:v>
                </c:pt>
                <c:pt idx="10">
                  <c:v>0</c:v>
                </c:pt>
              </c:numCache>
            </c:numRef>
          </c:val>
          <c:extLst>
            <c:ext xmlns:c16="http://schemas.microsoft.com/office/drawing/2014/chart" uri="{C3380CC4-5D6E-409C-BE32-E72D297353CC}">
              <c16:uniqueId val="{00000000-6FFB-C645-9B9A-60E3A75B0A65}"/>
            </c:ext>
          </c:extLst>
        </c:ser>
        <c:dLbls>
          <c:showLegendKey val="0"/>
          <c:showVal val="1"/>
          <c:showCatName val="0"/>
          <c:showSerName val="0"/>
          <c:showPercent val="0"/>
          <c:showBubbleSize val="0"/>
        </c:dLbls>
        <c:axId val="454315935"/>
        <c:axId val="466760351"/>
      </c:radarChart>
      <c:catAx>
        <c:axId val="454315935"/>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crossAx val="466760351"/>
        <c:crosses val="autoZero"/>
        <c:auto val="1"/>
        <c:lblAlgn val="ctr"/>
        <c:lblOffset val="100"/>
        <c:noMultiLvlLbl val="0"/>
      </c:catAx>
      <c:valAx>
        <c:axId val="466760351"/>
        <c:scaling>
          <c:orientation val="minMax"/>
          <c:max val="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Century Gothic" panose="020B0502020202020204" pitchFamily="34" charset="0"/>
                <a:ea typeface="+mn-ea"/>
                <a:cs typeface="+mn-cs"/>
              </a:defRPr>
            </a:pPr>
            <a:endParaRPr lang="en-US"/>
          </a:p>
        </c:txPr>
        <c:crossAx val="454315935"/>
        <c:crosses val="autoZero"/>
        <c:crossBetween val="between"/>
        <c:majorUnit val="1"/>
        <c:minorUnit val="0.5"/>
      </c:valAx>
      <c:spPr>
        <a:noFill/>
        <a:ln>
          <a:noFill/>
        </a:ln>
        <a:effectLst/>
      </c:spPr>
    </c:plotArea>
    <c:legend>
      <c:legendPos val="t"/>
      <c:layout>
        <c:manualLayout>
          <c:xMode val="edge"/>
          <c:yMode val="edge"/>
          <c:x val="0.65763588780080195"/>
          <c:y val="3.4412154210527866E-2"/>
          <c:w val="0.16022875242215329"/>
          <c:h val="9.417222277267087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_tradnl" sz="2000" b="1">
                <a:solidFill>
                  <a:schemeClr val="tx1">
                    <a:lumMod val="95000"/>
                    <a:lumOff val="5000"/>
                  </a:schemeClr>
                </a:solidFill>
                <a:latin typeface="Century Gothic" panose="020B0502020202020204" pitchFamily="34" charset="0"/>
              </a:rPr>
              <a:t>Gestión para Resultados</a:t>
            </a:r>
            <a:r>
              <a:rPr lang="es-ES_tradnl" sz="2000" b="1" baseline="0">
                <a:solidFill>
                  <a:schemeClr val="tx1">
                    <a:lumMod val="95000"/>
                    <a:lumOff val="5000"/>
                  </a:schemeClr>
                </a:solidFill>
                <a:latin typeface="Century Gothic" panose="020B0502020202020204" pitchFamily="34" charset="0"/>
              </a:rPr>
              <a:t> de Desarrollo</a:t>
            </a:r>
            <a:endParaRPr lang="es-ES_tradnl" sz="2000" b="1">
              <a:solidFill>
                <a:schemeClr val="tx1">
                  <a:lumMod val="95000"/>
                  <a:lumOff val="5000"/>
                </a:schemeClr>
              </a:solidFill>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14624481840454"/>
          <c:y val="0.11777116597345735"/>
          <c:w val="0.6081294473249087"/>
          <c:h val="0.83116072657231066"/>
        </c:manualLayout>
      </c:layout>
      <c:barChart>
        <c:barDir val="bar"/>
        <c:grouping val="clustered"/>
        <c:varyColors val="0"/>
        <c:ser>
          <c:idx val="2"/>
          <c:order val="2"/>
          <c:spPr>
            <a:solidFill>
              <a:schemeClr val="accent6"/>
            </a:solidFill>
            <a:ln>
              <a:noFill/>
            </a:ln>
            <a:effectLst/>
          </c:spPr>
          <c:invertIfNegative val="0"/>
          <c:dPt>
            <c:idx val="0"/>
            <c:invertIfNegative val="0"/>
            <c:bubble3D val="0"/>
            <c:spPr>
              <a:solidFill>
                <a:srgbClr val="D3352F"/>
              </a:solidFill>
              <a:ln>
                <a:noFill/>
              </a:ln>
              <a:effectLst/>
            </c:spPr>
            <c:extLst>
              <c:ext xmlns:c16="http://schemas.microsoft.com/office/drawing/2014/chart" uri="{C3380CC4-5D6E-409C-BE32-E72D297353CC}">
                <c16:uniqueId val="{00000004-7F30-9149-A960-B53551E86C82}"/>
              </c:ext>
            </c:extLst>
          </c:dPt>
          <c:dPt>
            <c:idx val="1"/>
            <c:invertIfNegative val="0"/>
            <c:bubble3D val="0"/>
            <c:spPr>
              <a:solidFill>
                <a:srgbClr val="3081AB"/>
              </a:solidFill>
              <a:ln>
                <a:noFill/>
              </a:ln>
              <a:effectLst/>
            </c:spPr>
            <c:extLst>
              <c:ext xmlns:c16="http://schemas.microsoft.com/office/drawing/2014/chart" uri="{C3380CC4-5D6E-409C-BE32-E72D297353CC}">
                <c16:uniqueId val="{00000005-7F30-9149-A960-B53551E86C82}"/>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6-7F30-9149-A960-B53551E86C82}"/>
              </c:ext>
            </c:extLst>
          </c:dPt>
          <c:dPt>
            <c:idx val="3"/>
            <c:invertIfNegative val="0"/>
            <c:bubble3D val="0"/>
            <c:spPr>
              <a:solidFill>
                <a:srgbClr val="00B0F0"/>
              </a:solidFill>
              <a:ln>
                <a:noFill/>
              </a:ln>
              <a:effectLst/>
            </c:spPr>
            <c:extLst>
              <c:ext xmlns:c16="http://schemas.microsoft.com/office/drawing/2014/chart" uri="{C3380CC4-5D6E-409C-BE32-E72D297353CC}">
                <c16:uniqueId val="{00000008-DE45-3F40-B61D-C416FCBBB953}"/>
              </c:ext>
            </c:extLst>
          </c:dPt>
          <c:dPt>
            <c:idx val="4"/>
            <c:invertIfNegative val="0"/>
            <c:bubble3D val="0"/>
            <c:spPr>
              <a:solidFill>
                <a:srgbClr val="4DB2A0"/>
              </a:solidFill>
              <a:ln>
                <a:noFill/>
              </a:ln>
              <a:effectLst/>
            </c:spPr>
            <c:extLst>
              <c:ext xmlns:c16="http://schemas.microsoft.com/office/drawing/2014/chart" uri="{C3380CC4-5D6E-409C-BE32-E72D297353CC}">
                <c16:uniqueId val="{00000003-7F30-9149-A960-B53551E86C82}"/>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Graficos!$C$31:$C$35</c:f>
              <c:strCache>
                <c:ptCount val="5"/>
                <c:pt idx="0">
                  <c:v>Pertinencia</c:v>
                </c:pt>
                <c:pt idx="1">
                  <c:v>Eficacia</c:v>
                </c:pt>
                <c:pt idx="2">
                  <c:v>Eficiencia</c:v>
                </c:pt>
                <c:pt idx="3">
                  <c:v>Sostenibilidad</c:v>
                </c:pt>
                <c:pt idx="4">
                  <c:v>Evaluabilidad</c:v>
                </c:pt>
              </c:strCache>
            </c:strRef>
          </c:cat>
          <c:val>
            <c:numRef>
              <c:f>Graficos!$F$31:$F$35</c:f>
              <c:numCache>
                <c:formatCode>General</c:formatCode>
                <c:ptCount val="5"/>
                <c:pt idx="0">
                  <c:v>0</c:v>
                </c:pt>
                <c:pt idx="1">
                  <c:v>0</c:v>
                </c:pt>
                <c:pt idx="2">
                  <c:v>0</c:v>
                </c:pt>
                <c:pt idx="3">
                  <c:v>0</c:v>
                </c:pt>
                <c:pt idx="4">
                  <c:v>1.5</c:v>
                </c:pt>
              </c:numCache>
            </c:numRef>
          </c:val>
          <c:extLst>
            <c:ext xmlns:c16="http://schemas.microsoft.com/office/drawing/2014/chart" uri="{C3380CC4-5D6E-409C-BE32-E72D297353CC}">
              <c16:uniqueId val="{00000000-7F30-9149-A960-B53551E86C82}"/>
            </c:ext>
          </c:extLst>
        </c:ser>
        <c:dLbls>
          <c:showLegendKey val="0"/>
          <c:showVal val="1"/>
          <c:showCatName val="0"/>
          <c:showSerName val="0"/>
          <c:showPercent val="0"/>
          <c:showBubbleSize val="0"/>
        </c:dLbls>
        <c:gapWidth val="75"/>
        <c:overlap val="40"/>
        <c:axId val="471031023"/>
        <c:axId val="455687551"/>
        <c:extLst>
          <c:ext xmlns:c15="http://schemas.microsoft.com/office/drawing/2012/chart" uri="{02D57815-91ED-43cb-92C2-25804820EDAC}">
            <c15:filteredBarSeries>
              <c15: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Graficos!$C$31:$C$35</c15:sqref>
                        </c15:formulaRef>
                      </c:ext>
                    </c:extLst>
                    <c:strCache>
                      <c:ptCount val="5"/>
                      <c:pt idx="0">
                        <c:v>Pertinencia</c:v>
                      </c:pt>
                      <c:pt idx="1">
                        <c:v>Eficacia</c:v>
                      </c:pt>
                      <c:pt idx="2">
                        <c:v>Eficiencia</c:v>
                      </c:pt>
                      <c:pt idx="3">
                        <c:v>Sostenibilidad</c:v>
                      </c:pt>
                      <c:pt idx="4">
                        <c:v>Evaluabilidad</c:v>
                      </c:pt>
                    </c:strCache>
                  </c:strRef>
                </c:cat>
                <c:val>
                  <c:numRef>
                    <c:extLst>
                      <c:ext uri="{02D57815-91ED-43cb-92C2-25804820EDAC}">
                        <c15:formulaRef>
                          <c15:sqref>Graficos!$D$31:$D$35</c15:sqref>
                        </c15:formulaRef>
                      </c:ext>
                    </c:extLst>
                    <c:numCache>
                      <c:formatCode>General</c:formatCode>
                      <c:ptCount val="5"/>
                    </c:numCache>
                  </c:numRef>
                </c:val>
                <c:extLst>
                  <c:ext xmlns:c16="http://schemas.microsoft.com/office/drawing/2014/chart" uri="{C3380CC4-5D6E-409C-BE32-E72D297353CC}">
                    <c16:uniqueId val="{00000001-7F30-9149-A960-B53551E86C82}"/>
                  </c:ext>
                </c:extLst>
              </c15:ser>
            </c15:filteredBarSeries>
            <c15:filteredBarSeries>
              <c15:ser>
                <c:idx val="1"/>
                <c:order val="1"/>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Graficos!$C$31:$C$35</c15:sqref>
                        </c15:formulaRef>
                      </c:ext>
                    </c:extLst>
                    <c:strCache>
                      <c:ptCount val="5"/>
                      <c:pt idx="0">
                        <c:v>Pertinencia</c:v>
                      </c:pt>
                      <c:pt idx="1">
                        <c:v>Eficacia</c:v>
                      </c:pt>
                      <c:pt idx="2">
                        <c:v>Eficiencia</c:v>
                      </c:pt>
                      <c:pt idx="3">
                        <c:v>Sostenibilidad</c:v>
                      </c:pt>
                      <c:pt idx="4">
                        <c:v>Evaluabilidad</c:v>
                      </c:pt>
                    </c:strCache>
                  </c:strRef>
                </c:cat>
                <c:val>
                  <c:numRef>
                    <c:extLst xmlns:c15="http://schemas.microsoft.com/office/drawing/2012/chart">
                      <c:ext xmlns:c15="http://schemas.microsoft.com/office/drawing/2012/chart" uri="{02D57815-91ED-43cb-92C2-25804820EDAC}">
                        <c15:formulaRef>
                          <c15:sqref>Graficos!$E$31:$E$35</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7F30-9149-A960-B53551E86C82}"/>
                  </c:ext>
                </c:extLst>
              </c15:ser>
            </c15:filteredBarSeries>
          </c:ext>
        </c:extLst>
      </c:barChart>
      <c:catAx>
        <c:axId val="4710310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Century Gothic" panose="020B0502020202020204" pitchFamily="34" charset="0"/>
                <a:ea typeface="+mn-ea"/>
                <a:cs typeface="+mn-cs"/>
              </a:defRPr>
            </a:pPr>
            <a:endParaRPr lang="en-US"/>
          </a:p>
        </c:txPr>
        <c:crossAx val="455687551"/>
        <c:crosses val="autoZero"/>
        <c:auto val="1"/>
        <c:lblAlgn val="ctr"/>
        <c:lblOffset val="100"/>
        <c:noMultiLvlLbl val="0"/>
      </c:catAx>
      <c:valAx>
        <c:axId val="455687551"/>
        <c:scaling>
          <c:orientation val="minMax"/>
          <c:max val="2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71031023"/>
        <c:crosses val="autoZero"/>
        <c:crossBetween val="between"/>
      </c:valAx>
      <c:spPr>
        <a:noFill/>
        <a:ln>
          <a:noFill/>
        </a:ln>
        <a:effectLst/>
      </c:spPr>
    </c:plotArea>
    <c:legend>
      <c:legendPos val="r"/>
      <c:layout>
        <c:manualLayout>
          <c:xMode val="edge"/>
          <c:yMode val="edge"/>
          <c:x val="0.79510245735883511"/>
          <c:y val="0.27037013033683577"/>
          <c:w val="0.19316962945151819"/>
          <c:h val="0.4071888097580000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95000"/>
                  <a:lumOff val="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95000"/>
                    <a:lumOff val="5000"/>
                  </a:schemeClr>
                </a:solidFill>
                <a:latin typeface="+mn-lt"/>
                <a:ea typeface="+mn-ea"/>
                <a:cs typeface="+mn-cs"/>
              </a:defRPr>
            </a:pPr>
            <a:r>
              <a:rPr lang="es-ES_tradnl" sz="2000" b="1">
                <a:latin typeface="Century Gothic" panose="020B0502020202020204" pitchFamily="34" charset="0"/>
              </a:rPr>
              <a:t>Capacidad Instalada</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95000"/>
                  <a:lumOff val="5000"/>
                </a:schemeClr>
              </a:solidFill>
              <a:latin typeface="+mn-lt"/>
              <a:ea typeface="+mn-ea"/>
              <a:cs typeface="+mn-cs"/>
            </a:defRPr>
          </a:pPr>
          <a:endParaRPr lang="en-US"/>
        </a:p>
      </c:txPr>
    </c:title>
    <c:autoTitleDeleted val="0"/>
    <c:plotArea>
      <c:layout>
        <c:manualLayout>
          <c:layoutTarget val="inner"/>
          <c:xMode val="edge"/>
          <c:yMode val="edge"/>
          <c:x val="0.20143411819817439"/>
          <c:y val="0.14969643317532597"/>
          <c:w val="0.54933784985132272"/>
          <c:h val="0.77012996194249494"/>
        </c:manualLayout>
      </c:layout>
      <c:radarChart>
        <c:radarStyle val="marker"/>
        <c:varyColors val="0"/>
        <c:ser>
          <c:idx val="0"/>
          <c:order val="0"/>
          <c:tx>
            <c:strRef>
              <c:f>Graficos!$D$3</c:f>
              <c:strCache>
                <c:ptCount val="1"/>
                <c:pt idx="0">
                  <c:v>OSC</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3081AB"/>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Graficos!$C$4:$C$11</c:f>
              <c:strCache>
                <c:ptCount val="8"/>
                <c:pt idx="0">
                  <c:v>Teoría de Cambio</c:v>
                </c:pt>
                <c:pt idx="1">
                  <c:v>Alineación Estratégica</c:v>
                </c:pt>
                <c:pt idx="2">
                  <c:v>Sustento Metodológico</c:v>
                </c:pt>
                <c:pt idx="3">
                  <c:v>Gobernanza</c:v>
                </c:pt>
                <c:pt idx="4">
                  <c:v>Monitoreo y Evaluación</c:v>
                </c:pt>
                <c:pt idx="5">
                  <c:v>Finanzas</c:v>
                </c:pt>
                <c:pt idx="6">
                  <c:v>Recursos Humanos</c:v>
                </c:pt>
                <c:pt idx="7">
                  <c:v>Instalaciones</c:v>
                </c:pt>
              </c:strCache>
            </c:strRef>
          </c:cat>
          <c:val>
            <c:numRef>
              <c:f>Graficos!$D$4:$D$11</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480-C843-AF36-830BD54B3129}"/>
            </c:ext>
          </c:extLst>
        </c:ser>
        <c:ser>
          <c:idx val="1"/>
          <c:order val="1"/>
          <c:tx>
            <c:strRef>
              <c:f>Graficos!$E$3</c:f>
              <c:strCache>
                <c:ptCount val="1"/>
                <c:pt idx="0">
                  <c:v>FDUM</c:v>
                </c:pt>
              </c:strCache>
            </c:strRef>
          </c:tx>
          <c:spPr>
            <a:ln w="28575" cap="rnd">
              <a:solidFill>
                <a:srgbClr val="FF0000"/>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Graficos!$C$4:$C$11</c:f>
              <c:strCache>
                <c:ptCount val="8"/>
                <c:pt idx="0">
                  <c:v>Teoría de Cambio</c:v>
                </c:pt>
                <c:pt idx="1">
                  <c:v>Alineación Estratégica</c:v>
                </c:pt>
                <c:pt idx="2">
                  <c:v>Sustento Metodológico</c:v>
                </c:pt>
                <c:pt idx="3">
                  <c:v>Gobernanza</c:v>
                </c:pt>
                <c:pt idx="4">
                  <c:v>Monitoreo y Evaluación</c:v>
                </c:pt>
                <c:pt idx="5">
                  <c:v>Finanzas</c:v>
                </c:pt>
                <c:pt idx="6">
                  <c:v>Recursos Humanos</c:v>
                </c:pt>
                <c:pt idx="7">
                  <c:v>Instalaciones</c:v>
                </c:pt>
              </c:strCache>
            </c:strRef>
          </c:cat>
          <c:val>
            <c:numRef>
              <c:f>Graficos!$E$4:$E$11</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E480-C843-AF36-830BD54B3129}"/>
            </c:ext>
          </c:extLst>
        </c:ser>
        <c:dLbls>
          <c:showLegendKey val="0"/>
          <c:showVal val="0"/>
          <c:showCatName val="0"/>
          <c:showSerName val="0"/>
          <c:showPercent val="0"/>
          <c:showBubbleSize val="0"/>
        </c:dLbls>
        <c:axId val="565341967"/>
        <c:axId val="568852031"/>
      </c:radarChart>
      <c:catAx>
        <c:axId val="565341967"/>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95000"/>
                    <a:lumOff val="5000"/>
                  </a:schemeClr>
                </a:solidFill>
                <a:latin typeface="Century Gothic" panose="020B0502020202020204" pitchFamily="34" charset="0"/>
                <a:ea typeface="+mn-ea"/>
                <a:cs typeface="+mn-cs"/>
              </a:defRPr>
            </a:pPr>
            <a:endParaRPr lang="en-US"/>
          </a:p>
        </c:txPr>
        <c:crossAx val="568852031"/>
        <c:crosses val="autoZero"/>
        <c:auto val="1"/>
        <c:lblAlgn val="ctr"/>
        <c:lblOffset val="100"/>
        <c:noMultiLvlLbl val="0"/>
      </c:catAx>
      <c:valAx>
        <c:axId val="568852031"/>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565341967"/>
        <c:crosses val="autoZero"/>
        <c:crossBetween val="between"/>
        <c:majorUnit val="1"/>
        <c:minorUnit val="0.5"/>
      </c:valAx>
      <c:spPr>
        <a:noFill/>
        <a:ln>
          <a:noFill/>
        </a:ln>
        <a:effectLst/>
      </c:spPr>
    </c:plotArea>
    <c:legend>
      <c:legendPos val="t"/>
      <c:layout>
        <c:manualLayout>
          <c:xMode val="edge"/>
          <c:yMode val="edge"/>
          <c:x val="0.70480350081236032"/>
          <c:y val="0.10786319067194672"/>
          <c:w val="0.26602158917036428"/>
          <c:h val="5.0099449932063167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95000"/>
                  <a:lumOff val="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95000"/>
              <a:lumOff val="5000"/>
            </a:schemeClr>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63500</xdr:colOff>
          <xdr:row>25</xdr:row>
          <xdr:rowOff>139700</xdr:rowOff>
        </xdr:from>
        <xdr:to>
          <xdr:col>12</xdr:col>
          <xdr:colOff>520700</xdr:colOff>
          <xdr:row>25</xdr:row>
          <xdr:rowOff>495300</xdr:rowOff>
        </xdr:to>
        <xdr:sp macro="" textlink="">
          <xdr:nvSpPr>
            <xdr:cNvPr id="5122" name="Check Box 2" descr="Acepto que he leído y estoy de acuerdo con el Aviso de Privacidad&#10;&#10;"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s-MX" sz="1080" b="0" i="0" u="none" strike="noStrike" baseline="0">
                  <a:solidFill>
                    <a:srgbClr val="000000"/>
                  </a:solidFill>
                  <a:latin typeface="Calibri" pitchFamily="2" charset="0"/>
                  <a:cs typeface="Calibri" pitchFamily="2" charset="0"/>
                </a:rPr>
                <a:t>Acepto que he leído y estoy de acuerdo con el aviso de privacidad</a:t>
              </a:r>
            </a:p>
            <a:p>
              <a:pPr algn="l" rtl="0">
                <a:defRPr sz="1000"/>
              </a:pPr>
              <a:endParaRPr lang="es-MX" sz="1080" b="0" i="0" u="none" strike="noStrike" baseline="0">
                <a:solidFill>
                  <a:srgbClr val="000000"/>
                </a:solidFill>
                <a:latin typeface="Calibri" pitchFamily="2" charset="0"/>
                <a:cs typeface="Calibri" pitchFamily="2" charset="0"/>
              </a:endParaRPr>
            </a:p>
          </xdr:txBody>
        </xdr:sp>
        <xdr:clientData/>
      </xdr:twoCellAnchor>
    </mc:Choice>
    <mc:Fallback/>
  </mc:AlternateContent>
  <xdr:twoCellAnchor editAs="oneCell">
    <xdr:from>
      <xdr:col>12</xdr:col>
      <xdr:colOff>805229</xdr:colOff>
      <xdr:row>0</xdr:row>
      <xdr:rowOff>39077</xdr:rowOff>
    </xdr:from>
    <xdr:to>
      <xdr:col>12</xdr:col>
      <xdr:colOff>1289538</xdr:colOff>
      <xdr:row>2</xdr:row>
      <xdr:rowOff>220052</xdr:rowOff>
    </xdr:to>
    <xdr:pic>
      <xdr:nvPicPr>
        <xdr:cNvPr id="6" name="Imagen 5">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02140000}"/>
            </a:ext>
          </a:extLst>
        </xdr:cNvPr>
        <xdr:cNvPicPr>
          <a:picLocks noChangeAspect="1"/>
        </xdr:cNvPicPr>
      </xdr:nvPicPr>
      <xdr:blipFill>
        <a:blip xmlns:r="http://schemas.openxmlformats.org/officeDocument/2006/relationships" r:embed="rId1"/>
        <a:stretch>
          <a:fillRect/>
        </a:stretch>
      </xdr:blipFill>
      <xdr:spPr>
        <a:xfrm>
          <a:off x="8864844" y="39077"/>
          <a:ext cx="484309" cy="610821"/>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257175</xdr:colOff>
      <xdr:row>0</xdr:row>
      <xdr:rowOff>19050</xdr:rowOff>
    </xdr:from>
    <xdr:to>
      <xdr:col>2</xdr:col>
      <xdr:colOff>609600</xdr:colOff>
      <xdr:row>1</xdr:row>
      <xdr:rowOff>228600</xdr:rowOff>
    </xdr:to>
    <xdr:pic>
      <xdr:nvPicPr>
        <xdr:cNvPr id="5" name="Imagen 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000125" y="19050"/>
          <a:ext cx="352425" cy="485775"/>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771525</xdr:colOff>
      <xdr:row>0</xdr:row>
      <xdr:rowOff>21166</xdr:rowOff>
    </xdr:from>
    <xdr:to>
      <xdr:col>14</xdr:col>
      <xdr:colOff>1095375</xdr:colOff>
      <xdr:row>1</xdr:row>
      <xdr:rowOff>259291</xdr:rowOff>
    </xdr:to>
    <xdr:pic>
      <xdr:nvPicPr>
        <xdr:cNvPr id="3" name="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0360025" y="21166"/>
          <a:ext cx="323850" cy="439208"/>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48079</xdr:colOff>
      <xdr:row>0</xdr:row>
      <xdr:rowOff>18143</xdr:rowOff>
    </xdr:from>
    <xdr:to>
      <xdr:col>1</xdr:col>
      <xdr:colOff>404133</xdr:colOff>
      <xdr:row>0</xdr:row>
      <xdr:rowOff>484868</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33804" y="18143"/>
          <a:ext cx="356054" cy="466725"/>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638175</xdr:colOff>
      <xdr:row>0</xdr:row>
      <xdr:rowOff>57150</xdr:rowOff>
    </xdr:from>
    <xdr:to>
      <xdr:col>1</xdr:col>
      <xdr:colOff>1238250</xdr:colOff>
      <xdr:row>1</xdr:row>
      <xdr:rowOff>314325</xdr:rowOff>
    </xdr:to>
    <xdr:pic>
      <xdr:nvPicPr>
        <xdr:cNvPr id="8" name="Imagen 3">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a:stretch>
          <a:fillRect/>
        </a:stretch>
      </xdr:blipFill>
      <xdr:spPr>
        <a:xfrm>
          <a:off x="838200" y="180975"/>
          <a:ext cx="600075" cy="733425"/>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0</xdr:row>
      <xdr:rowOff>38100</xdr:rowOff>
    </xdr:from>
    <xdr:to>
      <xdr:col>1</xdr:col>
      <xdr:colOff>733425</xdr:colOff>
      <xdr:row>0</xdr:row>
      <xdr:rowOff>571500</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476250" y="38100"/>
          <a:ext cx="428625" cy="53340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0</xdr:colOff>
      <xdr:row>0</xdr:row>
      <xdr:rowOff>82550</xdr:rowOff>
    </xdr:from>
    <xdr:to>
      <xdr:col>13</xdr:col>
      <xdr:colOff>336550</xdr:colOff>
      <xdr:row>1</xdr:row>
      <xdr:rowOff>254000</xdr:rowOff>
    </xdr:to>
    <xdr:pic>
      <xdr:nvPicPr>
        <xdr:cNvPr id="4" name="Imagen 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1798300" y="82550"/>
          <a:ext cx="336550" cy="450850"/>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127000</xdr:colOff>
      <xdr:row>0</xdr:row>
      <xdr:rowOff>0</xdr:rowOff>
    </xdr:from>
    <xdr:to>
      <xdr:col>8</xdr:col>
      <xdr:colOff>583089</xdr:colOff>
      <xdr:row>1</xdr:row>
      <xdr:rowOff>296334</xdr:rowOff>
    </xdr:to>
    <xdr:pic>
      <xdr:nvPicPr>
        <xdr:cNvPr id="5" name="Imagen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11990917" y="0"/>
          <a:ext cx="456089" cy="624417"/>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447322</xdr:colOff>
      <xdr:row>10</xdr:row>
      <xdr:rowOff>191910</xdr:rowOff>
    </xdr:from>
    <xdr:to>
      <xdr:col>17</xdr:col>
      <xdr:colOff>1539522</xdr:colOff>
      <xdr:row>35</xdr:row>
      <xdr:rowOff>366888</xdr:rowOff>
    </xdr:to>
    <xdr:graphicFrame macro="">
      <xdr:nvGraphicFramePr>
        <xdr:cNvPr id="3" name="Gráfico 10">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289034</xdr:colOff>
      <xdr:row>10</xdr:row>
      <xdr:rowOff>189771</xdr:rowOff>
    </xdr:from>
    <xdr:to>
      <xdr:col>10</xdr:col>
      <xdr:colOff>84667</xdr:colOff>
      <xdr:row>35</xdr:row>
      <xdr:rowOff>381000</xdr:rowOff>
    </xdr:to>
    <xdr:graphicFrame macro="">
      <xdr:nvGraphicFramePr>
        <xdr:cNvPr id="2" name="Gráfico 16">
          <a:extLst>
            <a:ext uri="{FF2B5EF4-FFF2-40B4-BE49-F238E27FC236}">
              <a16:creationId xmlns:a16="http://schemas.microsoft.com/office/drawing/2014/main" id="{00000000-0008-0000-0C00-000002000000}"/>
            </a:ext>
            <a:ext uri="{147F2762-F138-4A5C-976F-8EAC2B608ADB}">
              <a16:predDERef xmlns:a16="http://schemas.microsoft.com/office/drawing/2014/main" pre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447322</xdr:colOff>
      <xdr:row>10</xdr:row>
      <xdr:rowOff>191910</xdr:rowOff>
    </xdr:from>
    <xdr:to>
      <xdr:col>17</xdr:col>
      <xdr:colOff>1539522</xdr:colOff>
      <xdr:row>35</xdr:row>
      <xdr:rowOff>366888</xdr:rowOff>
    </xdr:to>
    <xdr:graphicFrame macro="">
      <xdr:nvGraphicFramePr>
        <xdr:cNvPr id="11" name="Gráfico 10">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216770</xdr:colOff>
      <xdr:row>37</xdr:row>
      <xdr:rowOff>14112</xdr:rowOff>
    </xdr:from>
    <xdr:to>
      <xdr:col>10</xdr:col>
      <xdr:colOff>592666</xdr:colOff>
      <xdr:row>56</xdr:row>
      <xdr:rowOff>776112</xdr:rowOff>
    </xdr:to>
    <xdr:graphicFrame macro="">
      <xdr:nvGraphicFramePr>
        <xdr:cNvPr id="12" name="Gráfico 11">
          <a:extLst>
            <a:ext uri="{FF2B5EF4-FFF2-40B4-BE49-F238E27FC236}">
              <a16:creationId xmlns:a16="http://schemas.microsoft.com/office/drawing/2014/main" id="{00000000-0008-0000-0C00-00000C000000}"/>
            </a:ext>
            <a:ext uri="{147F2762-F138-4A5C-976F-8EAC2B608ADB}">
              <a16:predDERef xmlns:a16="http://schemas.microsoft.com/office/drawing/2014/main" pre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11</xdr:col>
      <xdr:colOff>0</xdr:colOff>
      <xdr:row>39</xdr:row>
      <xdr:rowOff>0</xdr:rowOff>
    </xdr:from>
    <xdr:ext cx="304800" cy="309033"/>
    <xdr:sp macro="" textlink="">
      <xdr:nvSpPr>
        <xdr:cNvPr id="15" name="AutoShape 1" descr="Résultats de recherche d'images pour « check icon red »">
          <a:extLst>
            <a:ext uri="{FF2B5EF4-FFF2-40B4-BE49-F238E27FC236}">
              <a16:creationId xmlns:a16="http://schemas.microsoft.com/office/drawing/2014/main" id="{00000000-0008-0000-0C00-00000F000000}"/>
            </a:ext>
          </a:extLst>
        </xdr:cNvPr>
        <xdr:cNvSpPr>
          <a:spLocks noChangeAspect="1" noChangeArrowheads="1"/>
        </xdr:cNvSpPr>
      </xdr:nvSpPr>
      <xdr:spPr bwMode="auto">
        <a:xfrm>
          <a:off x="1460500" y="5905500"/>
          <a:ext cx="304800" cy="3090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xdr:col>
      <xdr:colOff>289034</xdr:colOff>
      <xdr:row>10</xdr:row>
      <xdr:rowOff>189771</xdr:rowOff>
    </xdr:from>
    <xdr:to>
      <xdr:col>10</xdr:col>
      <xdr:colOff>84667</xdr:colOff>
      <xdr:row>35</xdr:row>
      <xdr:rowOff>381000</xdr:rowOff>
    </xdr:to>
    <xdr:graphicFrame macro="">
      <xdr:nvGraphicFramePr>
        <xdr:cNvPr id="17" name="Gráfico 16">
          <a:extLst>
            <a:ext uri="{FF2B5EF4-FFF2-40B4-BE49-F238E27FC236}">
              <a16:creationId xmlns:a16="http://schemas.microsoft.com/office/drawing/2014/main" id="{00000000-0008-0000-0C00-000011000000}"/>
            </a:ext>
            <a:ext uri="{147F2762-F138-4A5C-976F-8EAC2B608ADB}">
              <a16:predDERef xmlns:a16="http://schemas.microsoft.com/office/drawing/2014/main" pre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2</xdr:col>
      <xdr:colOff>0</xdr:colOff>
      <xdr:row>29</xdr:row>
      <xdr:rowOff>0</xdr:rowOff>
    </xdr:from>
    <xdr:ext cx="304800" cy="309033"/>
    <xdr:sp macro="" textlink="">
      <xdr:nvSpPr>
        <xdr:cNvPr id="6" name="AutoShape 1" descr="Résultats de recherche d'images pour « check icon red »">
          <a:extLst>
            <a:ext uri="{FF2B5EF4-FFF2-40B4-BE49-F238E27FC236}">
              <a16:creationId xmlns:a16="http://schemas.microsoft.com/office/drawing/2014/main" id="{00000000-0008-0000-0D00-000006000000}"/>
            </a:ext>
          </a:extLst>
        </xdr:cNvPr>
        <xdr:cNvSpPr>
          <a:spLocks noChangeAspect="1" noChangeArrowheads="1"/>
        </xdr:cNvSpPr>
      </xdr:nvSpPr>
      <xdr:spPr bwMode="auto">
        <a:xfrm>
          <a:off x="17424400" y="2590800"/>
          <a:ext cx="304800" cy="3090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recciondeinversionsocial/Desktop/FORMATOS%20CLAUDIA/Copia%20de%20Formato%20de%20Aplicacion%20FDUM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cidad Instalada"/>
      <sheetName val="Criterios"/>
      <sheetName val="Proyecto"/>
      <sheetName val="Evaluación"/>
    </sheetNames>
    <sheetDataSet>
      <sheetData sheetId="0" refreshError="1"/>
      <sheetData sheetId="1" refreshError="1"/>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896750-7A84-A34B-A0A7-75E1333F6ABD}" name="Tabla1" displayName="Tabla1" ref="L9:O25" totalsRowShown="0" headerRowDxfId="8">
  <autoFilter ref="L9:O25" xr:uid="{48CC9BA5-754B-1A47-909D-6874FDB56DCC}"/>
  <tableColumns count="4">
    <tableColumn id="1" xr3:uid="{A6D10548-1074-7046-8674-9A3DDED63140}" name="Valores para ponderación" dataDxfId="7"/>
    <tableColumn id="2" xr3:uid="{803E119A-58B5-7A4F-A9E1-C3C6382591E3}" name="Columna1" dataDxfId="6"/>
    <tableColumn id="3" xr3:uid="{27338057-A640-E34E-B5B7-E230583AAF0F}" name="Columna2"/>
    <tableColumn id="4" xr3:uid="{E4652A53-0A4B-F149-8E85-4548EB2FF457}" name="Columna3" dataDxfId="5"/>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A2318-2064-FA42-8A2A-95D46AFA9B90}" name="Tabla2" displayName="Tabla2" ref="F41:G45" totalsRowShown="0" headerRowDxfId="4" dataDxfId="3" tableBorderDxfId="2">
  <autoFilter ref="F41:G45" xr:uid="{49AF6345-3452-6A47-AD06-A0B51C504355}"/>
  <tableColumns count="2">
    <tableColumn id="1" xr3:uid="{E5A907CC-ECA8-A240-B1D7-F6DD1C1CD115}" name="Escala" dataDxfId="1"/>
    <tableColumn id="2" xr3:uid="{3F9A86DC-812D-8748-8747-8B8FBA583D1A}" name="Valor"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Inversionsocial5@dibujando.org.mx" TargetMode="External"/><Relationship Id="rId7" Type="http://schemas.openxmlformats.org/officeDocument/2006/relationships/printerSettings" Target="../printerSettings/printerSettings1.bin"/><Relationship Id="rId2" Type="http://schemas.openxmlformats.org/officeDocument/2006/relationships/hyperlink" Target="mailto:Inversionsocial2@dibujando.org.mx" TargetMode="External"/><Relationship Id="rId1" Type="http://schemas.openxmlformats.org/officeDocument/2006/relationships/hyperlink" Target="mailto:Inversionsocial2@dibujando.org.mx" TargetMode="External"/><Relationship Id="rId6" Type="http://schemas.openxmlformats.org/officeDocument/2006/relationships/hyperlink" Target="mailto:dis@dibujando.org.mx" TargetMode="External"/><Relationship Id="rId5" Type="http://schemas.openxmlformats.org/officeDocument/2006/relationships/hyperlink" Target="mailto:inversionsocial3@dibujando.org.mx" TargetMode="External"/><Relationship Id="rId10" Type="http://schemas.openxmlformats.org/officeDocument/2006/relationships/ctrlProp" Target="../ctrlProps/ctrlProp1.xml"/><Relationship Id="rId4" Type="http://schemas.openxmlformats.org/officeDocument/2006/relationships/hyperlink" Target="mailto:inversionsocial4@dibujando.org.mx"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N29"/>
  <sheetViews>
    <sheetView zoomScale="130" zoomScaleNormal="130" workbookViewId="0">
      <pane ySplit="3" topLeftCell="F4" activePane="bottomLeft" state="frozen"/>
      <selection pane="bottomLeft" activeCell="F6" sqref="F6:M6"/>
    </sheetView>
  </sheetViews>
  <sheetFormatPr defaultColWidth="10.875" defaultRowHeight="15.95"/>
  <cols>
    <col min="1" max="1" width="2.125" style="15" customWidth="1"/>
    <col min="2" max="2" width="2.875" style="15" customWidth="1"/>
    <col min="3" max="3" width="2.625" style="15" customWidth="1"/>
    <col min="4" max="12" width="10.875" style="15"/>
    <col min="13" max="13" width="18.5" style="15" customWidth="1"/>
    <col min="14" max="14" width="3.125" style="15" customWidth="1"/>
    <col min="15" max="20" width="10.875" style="15"/>
    <col min="21" max="21" width="15.125" style="15" bestFit="1" customWidth="1"/>
    <col min="22" max="16384" width="10.875" style="15"/>
  </cols>
  <sheetData>
    <row r="1" spans="2:14">
      <c r="B1" s="464" t="s">
        <v>0</v>
      </c>
      <c r="C1" s="465"/>
      <c r="D1" s="465"/>
      <c r="E1" s="465"/>
      <c r="F1" s="465"/>
      <c r="G1" s="465"/>
      <c r="H1" s="465"/>
      <c r="I1" s="465"/>
      <c r="J1" s="465"/>
      <c r="K1" s="465"/>
      <c r="L1" s="465"/>
      <c r="M1" s="465"/>
      <c r="N1" s="466"/>
    </row>
    <row r="2" spans="2:14" ht="18" customHeight="1">
      <c r="B2" s="467"/>
      <c r="C2" s="468"/>
      <c r="D2" s="468"/>
      <c r="E2" s="468"/>
      <c r="F2" s="468"/>
      <c r="G2" s="468"/>
      <c r="H2" s="468"/>
      <c r="I2" s="468"/>
      <c r="J2" s="468"/>
      <c r="K2" s="468"/>
      <c r="L2" s="468"/>
      <c r="M2" s="468"/>
      <c r="N2" s="469"/>
    </row>
    <row r="3" spans="2:14" ht="22.5" customHeight="1">
      <c r="B3" s="473" t="s">
        <v>1</v>
      </c>
      <c r="C3" s="474"/>
      <c r="D3" s="474"/>
      <c r="E3" s="474"/>
      <c r="F3" s="474"/>
      <c r="G3" s="474"/>
      <c r="H3" s="474"/>
      <c r="I3" s="474"/>
      <c r="J3" s="474"/>
      <c r="K3" s="474"/>
      <c r="L3" s="474"/>
      <c r="M3" s="474"/>
      <c r="N3" s="475"/>
    </row>
    <row r="4" spans="2:14" ht="27.95" customHeight="1">
      <c r="B4" s="459" t="s">
        <v>2</v>
      </c>
      <c r="C4" s="460"/>
      <c r="D4" s="460"/>
      <c r="E4" s="460"/>
      <c r="F4" s="460"/>
      <c r="G4" s="460"/>
      <c r="H4" s="460"/>
      <c r="I4" s="460"/>
      <c r="J4" s="460"/>
      <c r="K4" s="460"/>
      <c r="L4" s="460"/>
      <c r="M4" s="460"/>
      <c r="N4" s="461"/>
    </row>
    <row r="5" spans="2:14" ht="39" customHeight="1">
      <c r="B5" s="96"/>
      <c r="C5" s="167"/>
      <c r="D5" s="476" t="s">
        <v>3</v>
      </c>
      <c r="E5" s="476"/>
      <c r="F5" s="476"/>
      <c r="G5" s="476"/>
      <c r="H5" s="476"/>
      <c r="I5" s="476"/>
      <c r="J5" s="476"/>
      <c r="K5" s="476"/>
      <c r="L5" s="476"/>
      <c r="M5" s="476"/>
      <c r="N5" s="477"/>
    </row>
    <row r="6" spans="2:14" ht="45" customHeight="1">
      <c r="B6" s="96"/>
      <c r="C6" s="163" t="s">
        <v>4</v>
      </c>
      <c r="D6" s="456" t="s">
        <v>5</v>
      </c>
      <c r="E6" s="456"/>
      <c r="F6" s="457" t="s">
        <v>6</v>
      </c>
      <c r="G6" s="457"/>
      <c r="H6" s="457"/>
      <c r="I6" s="457"/>
      <c r="J6" s="457"/>
      <c r="K6" s="457"/>
      <c r="L6" s="457"/>
      <c r="M6" s="457"/>
      <c r="N6" s="97"/>
    </row>
    <row r="7" spans="2:14" ht="30.95" customHeight="1">
      <c r="B7" s="96"/>
      <c r="C7" s="163" t="s">
        <v>7</v>
      </c>
      <c r="D7" s="456" t="s">
        <v>8</v>
      </c>
      <c r="E7" s="456"/>
      <c r="F7" s="457" t="s">
        <v>9</v>
      </c>
      <c r="G7" s="457"/>
      <c r="H7" s="457"/>
      <c r="I7" s="457"/>
      <c r="J7" s="457"/>
      <c r="K7" s="457"/>
      <c r="L7" s="457"/>
      <c r="M7" s="457"/>
      <c r="N7" s="98"/>
    </row>
    <row r="8" spans="2:14" ht="38.1" customHeight="1">
      <c r="B8" s="96"/>
      <c r="C8" s="163" t="s">
        <v>10</v>
      </c>
      <c r="D8" s="456" t="s">
        <v>11</v>
      </c>
      <c r="E8" s="456"/>
      <c r="F8" s="457" t="s">
        <v>12</v>
      </c>
      <c r="G8" s="457"/>
      <c r="H8" s="457"/>
      <c r="I8" s="457"/>
      <c r="J8" s="457"/>
      <c r="K8" s="457"/>
      <c r="L8" s="457"/>
      <c r="M8" s="457"/>
      <c r="N8" s="98"/>
    </row>
    <row r="9" spans="2:14" ht="39.950000000000003" customHeight="1">
      <c r="B9" s="96"/>
      <c r="C9" s="163" t="s">
        <v>13</v>
      </c>
      <c r="D9" s="456" t="s">
        <v>14</v>
      </c>
      <c r="E9" s="456"/>
      <c r="F9" s="457" t="s">
        <v>15</v>
      </c>
      <c r="G9" s="457"/>
      <c r="H9" s="457"/>
      <c r="I9" s="457"/>
      <c r="J9" s="457"/>
      <c r="K9" s="457"/>
      <c r="L9" s="457"/>
      <c r="M9" s="457"/>
      <c r="N9" s="98"/>
    </row>
    <row r="10" spans="2:14" ht="39.950000000000003" customHeight="1">
      <c r="B10" s="96"/>
      <c r="C10" s="163" t="s">
        <v>16</v>
      </c>
      <c r="D10" s="456" t="s">
        <v>17</v>
      </c>
      <c r="E10" s="456"/>
      <c r="F10" s="457" t="s">
        <v>18</v>
      </c>
      <c r="G10" s="457"/>
      <c r="H10" s="457"/>
      <c r="I10" s="457"/>
      <c r="J10" s="457"/>
      <c r="K10" s="457"/>
      <c r="L10" s="457"/>
      <c r="M10" s="457"/>
      <c r="N10" s="98"/>
    </row>
    <row r="11" spans="2:14" ht="63" customHeight="1">
      <c r="B11" s="96"/>
      <c r="C11" s="163" t="s">
        <v>19</v>
      </c>
      <c r="D11" s="456" t="s">
        <v>20</v>
      </c>
      <c r="E11" s="456"/>
      <c r="F11" s="457" t="s">
        <v>21</v>
      </c>
      <c r="G11" s="457"/>
      <c r="H11" s="457"/>
      <c r="I11" s="457"/>
      <c r="J11" s="457"/>
      <c r="K11" s="457"/>
      <c r="L11" s="457"/>
      <c r="M11" s="457"/>
      <c r="N11" s="98"/>
    </row>
    <row r="12" spans="2:14" ht="27.95" customHeight="1">
      <c r="B12" s="459" t="s">
        <v>22</v>
      </c>
      <c r="C12" s="460"/>
      <c r="D12" s="460"/>
      <c r="E12" s="460"/>
      <c r="F12" s="460"/>
      <c r="G12" s="460"/>
      <c r="H12" s="460"/>
      <c r="I12" s="460"/>
      <c r="J12" s="460"/>
      <c r="K12" s="460"/>
      <c r="L12" s="460"/>
      <c r="M12" s="460"/>
      <c r="N12" s="461"/>
    </row>
    <row r="13" spans="2:14" ht="26.1" customHeight="1">
      <c r="B13" s="96"/>
      <c r="C13" s="167"/>
      <c r="D13" s="462" t="s">
        <v>23</v>
      </c>
      <c r="E13" s="462"/>
      <c r="F13" s="462"/>
      <c r="G13" s="462"/>
      <c r="H13" s="462"/>
      <c r="I13" s="462"/>
      <c r="J13" s="462"/>
      <c r="K13" s="462"/>
      <c r="L13" s="462"/>
      <c r="M13" s="462"/>
      <c r="N13" s="99"/>
    </row>
    <row r="14" spans="2:14" ht="47.1" customHeight="1">
      <c r="B14" s="96"/>
      <c r="C14" s="167"/>
      <c r="D14" s="462" t="s">
        <v>24</v>
      </c>
      <c r="E14" s="462"/>
      <c r="F14" s="462"/>
      <c r="G14" s="462"/>
      <c r="H14" s="462"/>
      <c r="I14" s="462"/>
      <c r="J14" s="462"/>
      <c r="K14" s="462"/>
      <c r="L14" s="462"/>
      <c r="M14" s="462"/>
      <c r="N14" s="472"/>
    </row>
    <row r="15" spans="2:14" ht="41.1" customHeight="1">
      <c r="B15" s="96"/>
      <c r="C15" s="167"/>
      <c r="D15" s="462" t="s">
        <v>25</v>
      </c>
      <c r="E15" s="462"/>
      <c r="F15" s="462"/>
      <c r="G15" s="462"/>
      <c r="H15" s="462"/>
      <c r="I15" s="462"/>
      <c r="J15" s="462"/>
      <c r="K15" s="462"/>
      <c r="L15" s="462"/>
      <c r="M15" s="462"/>
      <c r="N15" s="99"/>
    </row>
    <row r="16" spans="2:14" ht="48.95" customHeight="1">
      <c r="B16" s="96"/>
      <c r="C16" s="167"/>
      <c r="D16" s="463" t="s">
        <v>26</v>
      </c>
      <c r="E16" s="462"/>
      <c r="F16" s="462"/>
      <c r="G16" s="462"/>
      <c r="H16" s="462"/>
      <c r="I16" s="462"/>
      <c r="J16" s="462"/>
      <c r="K16" s="462"/>
      <c r="L16" s="462"/>
      <c r="M16" s="462"/>
      <c r="N16" s="105"/>
    </row>
    <row r="17" spans="2:14" ht="60.95" customHeight="1">
      <c r="B17" s="96"/>
      <c r="C17" s="167"/>
      <c r="D17" s="462" t="s">
        <v>27</v>
      </c>
      <c r="E17" s="462"/>
      <c r="F17" s="462"/>
      <c r="G17" s="462"/>
      <c r="H17" s="462"/>
      <c r="I17" s="462"/>
      <c r="J17" s="462"/>
      <c r="K17" s="462"/>
      <c r="L17" s="462"/>
      <c r="M17" s="462"/>
      <c r="N17" s="472"/>
    </row>
    <row r="18" spans="2:14" ht="14.1" customHeight="1">
      <c r="B18" s="96"/>
      <c r="C18" s="167"/>
      <c r="D18" s="133"/>
      <c r="E18" s="133"/>
      <c r="F18" s="133"/>
      <c r="G18" s="133"/>
      <c r="H18" s="133"/>
      <c r="I18" s="133"/>
      <c r="J18" s="133"/>
      <c r="K18" s="133"/>
      <c r="L18" s="133"/>
      <c r="M18" s="133"/>
      <c r="N18" s="386"/>
    </row>
    <row r="19" spans="2:14" ht="18">
      <c r="B19" s="96"/>
      <c r="C19" s="167"/>
      <c r="D19" s="74" t="s">
        <v>28</v>
      </c>
      <c r="E19" s="14"/>
      <c r="F19" s="14"/>
      <c r="G19" s="74" t="s">
        <v>29</v>
      </c>
      <c r="H19" s="14"/>
      <c r="I19" s="14"/>
      <c r="J19" s="74" t="s">
        <v>30</v>
      </c>
      <c r="K19" s="14"/>
      <c r="L19" s="14"/>
      <c r="M19" s="14"/>
      <c r="N19" s="99"/>
    </row>
    <row r="20" spans="2:14" ht="26.25" customHeight="1">
      <c r="B20" s="96"/>
      <c r="C20" s="167"/>
      <c r="D20" s="14" t="s">
        <v>31</v>
      </c>
      <c r="E20" s="14"/>
      <c r="F20" s="14"/>
      <c r="G20" s="14" t="s">
        <v>32</v>
      </c>
      <c r="H20" s="14"/>
      <c r="I20" s="14"/>
      <c r="J20" s="336" t="s">
        <v>33</v>
      </c>
      <c r="K20" s="14"/>
      <c r="L20" s="14"/>
      <c r="M20" s="14"/>
      <c r="N20" s="99"/>
    </row>
    <row r="21" spans="2:14" ht="26.25" customHeight="1">
      <c r="B21" s="101"/>
      <c r="C21" s="142"/>
      <c r="D21" s="14" t="s">
        <v>34</v>
      </c>
      <c r="E21" s="14"/>
      <c r="F21" s="14"/>
      <c r="G21" s="14" t="s">
        <v>35</v>
      </c>
      <c r="H21" s="14"/>
      <c r="I21" s="14"/>
      <c r="J21" s="100" t="s">
        <v>36</v>
      </c>
      <c r="K21" s="14"/>
      <c r="L21" s="14"/>
      <c r="M21" s="14"/>
      <c r="N21" s="99"/>
    </row>
    <row r="22" spans="2:14" ht="26.25" customHeight="1">
      <c r="B22" s="101"/>
      <c r="C22" s="142"/>
      <c r="D22" s="13" t="s">
        <v>37</v>
      </c>
      <c r="E22" s="13"/>
      <c r="F22" s="13"/>
      <c r="G22" s="14" t="s">
        <v>38</v>
      </c>
      <c r="H22" s="13"/>
      <c r="I22" s="13"/>
      <c r="J22" s="100" t="s">
        <v>39</v>
      </c>
      <c r="K22" s="13"/>
      <c r="L22" s="13"/>
      <c r="M22" s="14"/>
      <c r="N22" s="99"/>
    </row>
    <row r="23" spans="2:14" ht="26.25" customHeight="1">
      <c r="B23" s="101"/>
      <c r="C23" s="142"/>
      <c r="D23" s="13" t="s">
        <v>40</v>
      </c>
      <c r="E23" s="13"/>
      <c r="F23" s="13"/>
      <c r="G23" s="14" t="s">
        <v>41</v>
      </c>
      <c r="H23" s="13"/>
      <c r="I23" s="13"/>
      <c r="J23" s="100" t="s">
        <v>42</v>
      </c>
      <c r="K23" s="13"/>
      <c r="L23" s="13"/>
      <c r="M23" s="14"/>
      <c r="N23" s="99"/>
    </row>
    <row r="24" spans="2:14" ht="26.25" customHeight="1">
      <c r="B24" s="101"/>
      <c r="C24" s="142"/>
      <c r="D24" s="13" t="s">
        <v>43</v>
      </c>
      <c r="E24" s="13"/>
      <c r="F24" s="13"/>
      <c r="G24" s="14" t="s">
        <v>44</v>
      </c>
      <c r="H24" s="13"/>
      <c r="I24" s="13"/>
      <c r="J24" s="14" t="s">
        <v>45</v>
      </c>
      <c r="K24" s="13"/>
      <c r="L24" s="13"/>
      <c r="M24" s="14"/>
      <c r="N24" s="99"/>
    </row>
    <row r="25" spans="2:14" ht="26.25" customHeight="1">
      <c r="B25" s="96"/>
      <c r="C25" s="167"/>
      <c r="D25" s="14" t="s">
        <v>46</v>
      </c>
      <c r="E25" s="14"/>
      <c r="F25" s="14"/>
      <c r="G25" s="14" t="s">
        <v>47</v>
      </c>
      <c r="H25" s="14"/>
      <c r="I25" s="14"/>
      <c r="J25" s="100" t="s">
        <v>48</v>
      </c>
      <c r="K25" s="14"/>
      <c r="L25" s="14"/>
      <c r="M25" s="14"/>
      <c r="N25" s="99"/>
    </row>
    <row r="26" spans="2:14" s="391" customFormat="1" ht="45.75" customHeight="1">
      <c r="B26" s="96"/>
      <c r="C26" s="167"/>
      <c r="D26" s="390"/>
      <c r="E26" s="390"/>
      <c r="F26" s="390"/>
      <c r="G26" s="390"/>
      <c r="H26" s="390"/>
      <c r="I26" s="390"/>
      <c r="J26" s="390"/>
      <c r="K26" s="390"/>
      <c r="L26" s="390"/>
      <c r="M26" s="390"/>
      <c r="N26" s="98"/>
    </row>
    <row r="27" spans="2:14" ht="33.950000000000003" customHeight="1">
      <c r="B27" s="101"/>
      <c r="C27" s="142"/>
      <c r="D27" s="458" t="s">
        <v>49</v>
      </c>
      <c r="E27" s="458"/>
      <c r="F27" s="458"/>
      <c r="G27" s="458"/>
      <c r="H27" s="458"/>
      <c r="I27" s="458"/>
      <c r="J27" s="458"/>
      <c r="K27" s="458"/>
      <c r="L27" s="458"/>
      <c r="M27" s="458"/>
      <c r="N27" s="99"/>
    </row>
    <row r="28" spans="2:14" ht="35.1" customHeight="1">
      <c r="B28" s="101"/>
      <c r="C28" s="142"/>
      <c r="D28" s="470" t="s">
        <v>50</v>
      </c>
      <c r="E28" s="470"/>
      <c r="F28" s="470"/>
      <c r="G28" s="470"/>
      <c r="H28" s="470"/>
      <c r="I28" s="470"/>
      <c r="J28" s="470"/>
      <c r="K28" s="470"/>
      <c r="L28" s="470"/>
      <c r="M28" s="470"/>
      <c r="N28" s="471"/>
    </row>
    <row r="29" spans="2:14" ht="17.100000000000001" thickBot="1">
      <c r="B29" s="102"/>
      <c r="C29" s="103"/>
      <c r="D29" s="103"/>
      <c r="E29" s="103"/>
      <c r="F29" s="103"/>
      <c r="G29" s="103"/>
      <c r="H29" s="103"/>
      <c r="I29" s="103"/>
      <c r="J29" s="103"/>
      <c r="K29" s="103"/>
      <c r="L29" s="103"/>
      <c r="M29" s="103"/>
      <c r="N29" s="104"/>
    </row>
  </sheetData>
  <mergeCells count="24">
    <mergeCell ref="B1:N2"/>
    <mergeCell ref="B4:N4"/>
    <mergeCell ref="D28:N28"/>
    <mergeCell ref="D14:N14"/>
    <mergeCell ref="B3:N3"/>
    <mergeCell ref="D5:N5"/>
    <mergeCell ref="D17:N17"/>
    <mergeCell ref="D11:E11"/>
    <mergeCell ref="F6:M6"/>
    <mergeCell ref="F7:M7"/>
    <mergeCell ref="F8:M8"/>
    <mergeCell ref="F9:M9"/>
    <mergeCell ref="F11:M11"/>
    <mergeCell ref="D6:E6"/>
    <mergeCell ref="D7:E7"/>
    <mergeCell ref="D8:E8"/>
    <mergeCell ref="D10:E10"/>
    <mergeCell ref="F10:M10"/>
    <mergeCell ref="D9:E9"/>
    <mergeCell ref="D27:M27"/>
    <mergeCell ref="B12:N12"/>
    <mergeCell ref="D15:M15"/>
    <mergeCell ref="D13:M13"/>
    <mergeCell ref="D16:M16"/>
  </mergeCells>
  <hyperlinks>
    <hyperlink ref="J21" r:id="rId1" xr:uid="{5B28BA46-CFA3-5D40-9B87-D2A32F8D4481}"/>
    <hyperlink ref="J24" r:id="rId2" display="mailto:Inversionsocial2@dibujando.org.mx" xr:uid="{D30C7076-7EF4-7A4D-B1C3-9DA7605A70DD}"/>
    <hyperlink ref="J20" r:id="rId3" display="mailto:Inversionsocial5@dibujando.org.mx" xr:uid="{144872B8-7490-694C-9B0C-0853842D0C59}"/>
    <hyperlink ref="J22" r:id="rId4" xr:uid="{2C79CEE2-133A-DA4F-AC70-089159EA6105}"/>
    <hyperlink ref="J23" r:id="rId5" xr:uid="{4FF63722-42C3-604D-B328-D1CF08CF6481}"/>
    <hyperlink ref="J25" r:id="rId6" xr:uid="{432639A8-700E-084F-8D9E-6DBE3646A3A5}"/>
  </hyperlinks>
  <pageMargins left="0.7" right="0.7" top="0.75" bottom="0.75" header="0.3" footer="0.3"/>
  <pageSetup orientation="portrait" horizontalDpi="4294967295" verticalDpi="4294967295" r:id="rId7"/>
  <drawing r:id="rId8"/>
  <legacyDrawing r:id="rId9"/>
  <mc:AlternateContent xmlns:mc="http://schemas.openxmlformats.org/markup-compatibility/2006">
    <mc:Choice Requires="x14">
      <controls>
        <mc:AlternateContent xmlns:mc="http://schemas.openxmlformats.org/markup-compatibility/2006">
          <mc:Choice Requires="x14">
            <control shapeId="5122" r:id="rId10" name="Check Box 2">
              <controlPr defaultSize="0" autoFill="0" autoLine="0" autoPict="0" altText="Acepto que he leído y estoy de acuerdo con el Aviso de Privacidad_x000a__x000a_">
                <anchor moveWithCells="1">
                  <from>
                    <xdr:col>3</xdr:col>
                    <xdr:colOff>63500</xdr:colOff>
                    <xdr:row>25</xdr:row>
                    <xdr:rowOff>139700</xdr:rowOff>
                  </from>
                  <to>
                    <xdr:col>12</xdr:col>
                    <xdr:colOff>520700</xdr:colOff>
                    <xdr:row>25</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S76"/>
  <sheetViews>
    <sheetView zoomScale="114" zoomScaleNormal="114" workbookViewId="0">
      <selection sqref="A1:XFD1048576"/>
    </sheetView>
  </sheetViews>
  <sheetFormatPr defaultColWidth="10.875" defaultRowHeight="15.95"/>
  <cols>
    <col min="1" max="1" width="6.875" style="15" customWidth="1"/>
    <col min="2" max="2" width="2.875" style="15" customWidth="1"/>
    <col min="3" max="4" width="11.125" style="15" customWidth="1"/>
    <col min="5" max="5" width="4" style="15" customWidth="1"/>
    <col min="6" max="7" width="11.125" style="15" customWidth="1"/>
    <col min="8" max="8" width="3.5" style="15" customWidth="1"/>
    <col min="9" max="9" width="11.125" style="15" customWidth="1"/>
    <col min="10" max="10" width="12.125" style="15" customWidth="1"/>
    <col min="11" max="11" width="2.125" style="15" customWidth="1"/>
    <col min="12" max="12" width="11.125" style="15" customWidth="1"/>
    <col min="13" max="13" width="14.125" style="15" customWidth="1"/>
    <col min="14" max="14" width="2.125" style="15" customWidth="1"/>
    <col min="15" max="15" width="18.125" style="15" customWidth="1"/>
    <col min="16" max="16" width="14.625" style="15" hidden="1" customWidth="1"/>
    <col min="17" max="17" width="2.625" style="15" customWidth="1"/>
    <col min="18" max="16384" width="10.875" style="15"/>
  </cols>
  <sheetData>
    <row r="1" spans="1:19" ht="21.95" customHeight="1">
      <c r="B1" s="478" t="s">
        <v>0</v>
      </c>
      <c r="C1" s="479"/>
      <c r="D1" s="479"/>
      <c r="E1" s="479"/>
      <c r="F1" s="479"/>
      <c r="G1" s="479"/>
      <c r="H1" s="479"/>
      <c r="I1" s="479"/>
      <c r="J1" s="479"/>
      <c r="K1" s="479"/>
      <c r="L1" s="479"/>
      <c r="M1" s="479"/>
      <c r="N1" s="479"/>
      <c r="O1" s="479"/>
      <c r="P1" s="479"/>
      <c r="Q1" s="480"/>
    </row>
    <row r="2" spans="1:19" ht="23.1" customHeight="1">
      <c r="B2" s="481"/>
      <c r="C2" s="468"/>
      <c r="D2" s="468"/>
      <c r="E2" s="468"/>
      <c r="F2" s="468"/>
      <c r="G2" s="468"/>
      <c r="H2" s="468"/>
      <c r="I2" s="468"/>
      <c r="J2" s="468"/>
      <c r="K2" s="468"/>
      <c r="L2" s="468"/>
      <c r="M2" s="468"/>
      <c r="N2" s="468"/>
      <c r="O2" s="468"/>
      <c r="P2" s="468"/>
      <c r="Q2" s="482"/>
    </row>
    <row r="3" spans="1:19" ht="29.1" customHeight="1">
      <c r="B3" s="486" t="s">
        <v>51</v>
      </c>
      <c r="C3" s="487"/>
      <c r="D3" s="487"/>
      <c r="E3" s="487"/>
      <c r="F3" s="487"/>
      <c r="G3" s="487"/>
      <c r="H3" s="487"/>
      <c r="I3" s="487"/>
      <c r="J3" s="487"/>
      <c r="K3" s="487"/>
      <c r="L3" s="487"/>
      <c r="M3" s="487"/>
      <c r="N3" s="487"/>
      <c r="O3" s="487"/>
      <c r="P3" s="487"/>
      <c r="Q3" s="488"/>
      <c r="S3" s="16"/>
    </row>
    <row r="4" spans="1:19" ht="6" customHeight="1" thickBot="1">
      <c r="B4" s="141"/>
      <c r="C4" s="142"/>
      <c r="D4" s="142"/>
      <c r="E4" s="142"/>
      <c r="F4" s="142"/>
      <c r="G4" s="142"/>
      <c r="H4" s="142"/>
      <c r="I4" s="142"/>
      <c r="J4" s="142"/>
      <c r="K4" s="142"/>
      <c r="L4" s="142"/>
      <c r="M4" s="142"/>
      <c r="N4" s="142"/>
      <c r="O4" s="142"/>
      <c r="P4" s="142"/>
      <c r="Q4" s="143"/>
      <c r="S4" s="16"/>
    </row>
    <row r="5" spans="1:19" ht="33.950000000000003" customHeight="1" thickBot="1">
      <c r="A5" s="128"/>
      <c r="B5" s="141"/>
      <c r="C5" s="496" t="s">
        <v>52</v>
      </c>
      <c r="D5" s="497"/>
      <c r="E5" s="497"/>
      <c r="F5" s="498"/>
      <c r="G5" s="499" t="s">
        <v>53</v>
      </c>
      <c r="H5" s="499"/>
      <c r="I5" s="499"/>
      <c r="J5" s="499"/>
      <c r="K5" s="499"/>
      <c r="L5" s="499"/>
      <c r="M5" s="499"/>
      <c r="N5" s="499"/>
      <c r="O5" s="500"/>
      <c r="P5" s="133"/>
      <c r="Q5" s="143"/>
    </row>
    <row r="6" spans="1:19" ht="6" customHeight="1">
      <c r="A6" s="17"/>
      <c r="B6" s="141"/>
      <c r="C6" s="144"/>
      <c r="D6" s="144"/>
      <c r="E6" s="144"/>
      <c r="F6" s="144"/>
      <c r="G6" s="133"/>
      <c r="H6" s="133"/>
      <c r="I6" s="133"/>
      <c r="J6" s="133"/>
      <c r="K6" s="133"/>
      <c r="L6" s="133"/>
      <c r="M6" s="133"/>
      <c r="N6" s="133"/>
      <c r="O6" s="133"/>
      <c r="P6" s="133"/>
      <c r="Q6" s="143"/>
    </row>
    <row r="7" spans="1:19" ht="15.75" customHeight="1">
      <c r="A7" s="17"/>
      <c r="B7" s="141"/>
      <c r="C7" s="503" t="s">
        <v>54</v>
      </c>
      <c r="D7" s="503"/>
      <c r="E7" s="503"/>
      <c r="F7" s="503"/>
      <c r="G7" s="503"/>
      <c r="H7" s="503"/>
      <c r="I7" s="503"/>
      <c r="J7" s="503"/>
      <c r="K7" s="503"/>
      <c r="L7" s="503"/>
      <c r="M7" s="503"/>
      <c r="N7" s="503"/>
      <c r="O7" s="503"/>
      <c r="P7" s="133"/>
      <c r="Q7" s="143"/>
    </row>
    <row r="8" spans="1:19" ht="35.1" customHeight="1" thickBot="1">
      <c r="A8" s="128"/>
      <c r="B8" s="141"/>
      <c r="C8" s="496" t="s">
        <v>55</v>
      </c>
      <c r="D8" s="497"/>
      <c r="E8" s="498"/>
      <c r="F8" s="501"/>
      <c r="G8" s="501"/>
      <c r="H8" s="502"/>
      <c r="I8" s="140" t="s">
        <v>56</v>
      </c>
      <c r="J8" s="499" t="s">
        <v>57</v>
      </c>
      <c r="K8" s="499"/>
      <c r="L8" s="140" t="s">
        <v>58</v>
      </c>
      <c r="M8" s="499"/>
      <c r="N8" s="499"/>
      <c r="O8" s="500"/>
      <c r="P8" s="133"/>
      <c r="Q8" s="143"/>
    </row>
    <row r="9" spans="1:19" ht="9" customHeight="1">
      <c r="A9" s="17"/>
      <c r="B9" s="141"/>
      <c r="C9" s="144"/>
      <c r="D9" s="144"/>
      <c r="E9" s="144"/>
      <c r="F9" s="145"/>
      <c r="G9" s="145"/>
      <c r="H9" s="145"/>
      <c r="I9" s="146"/>
      <c r="J9" s="145"/>
      <c r="K9" s="145"/>
      <c r="L9" s="146"/>
      <c r="M9" s="145"/>
      <c r="N9" s="145"/>
      <c r="O9" s="145"/>
      <c r="P9" s="133"/>
      <c r="Q9" s="143"/>
    </row>
    <row r="10" spans="1:19" s="17" customFormat="1" ht="33.75" customHeight="1">
      <c r="B10" s="491" t="s">
        <v>59</v>
      </c>
      <c r="C10" s="492"/>
      <c r="D10" s="492"/>
      <c r="E10" s="492"/>
      <c r="F10" s="492"/>
      <c r="G10" s="492"/>
      <c r="H10" s="492"/>
      <c r="I10" s="492"/>
      <c r="J10" s="492"/>
      <c r="K10" s="492"/>
      <c r="L10" s="492"/>
      <c r="M10" s="492"/>
      <c r="N10" s="492"/>
      <c r="O10" s="492"/>
      <c r="P10" s="492"/>
      <c r="Q10" s="493"/>
      <c r="S10" s="121"/>
    </row>
    <row r="11" spans="1:19" ht="8.25" customHeight="1">
      <c r="B11" s="141"/>
      <c r="C11" s="142"/>
      <c r="D11" s="142"/>
      <c r="E11" s="142"/>
      <c r="F11" s="142"/>
      <c r="G11" s="142"/>
      <c r="H11" s="142"/>
      <c r="I11" s="142"/>
      <c r="J11" s="142"/>
      <c r="K11" s="142"/>
      <c r="L11" s="142"/>
      <c r="M11" s="142"/>
      <c r="N11" s="142"/>
      <c r="O11" s="142"/>
      <c r="P11" s="142"/>
      <c r="Q11" s="143"/>
      <c r="S11" s="16"/>
    </row>
    <row r="12" spans="1:19" ht="36.950000000000003" customHeight="1">
      <c r="B12" s="141"/>
      <c r="C12" s="494" t="s">
        <v>60</v>
      </c>
      <c r="D12" s="495"/>
      <c r="E12" s="495"/>
      <c r="F12" s="495"/>
      <c r="G12" s="495"/>
      <c r="H12" s="495"/>
      <c r="I12" s="495"/>
      <c r="J12" s="495"/>
      <c r="K12" s="495"/>
      <c r="L12" s="495"/>
      <c r="M12" s="495"/>
      <c r="N12" s="495"/>
      <c r="O12" s="495"/>
      <c r="P12" s="133"/>
      <c r="Q12" s="143"/>
    </row>
    <row r="13" spans="1:19" ht="8.1" customHeight="1">
      <c r="B13" s="141"/>
      <c r="C13" s="147"/>
      <c r="D13" s="148"/>
      <c r="E13" s="148"/>
      <c r="F13" s="148"/>
      <c r="G13" s="148"/>
      <c r="H13" s="148"/>
      <c r="I13" s="148"/>
      <c r="J13" s="148"/>
      <c r="K13" s="148"/>
      <c r="L13" s="148"/>
      <c r="M13" s="148"/>
      <c r="N13" s="148"/>
      <c r="O13" s="148"/>
      <c r="P13" s="133"/>
      <c r="Q13" s="143"/>
    </row>
    <row r="14" spans="1:19" ht="50.25" customHeight="1">
      <c r="A14" s="20"/>
      <c r="B14" s="141"/>
      <c r="C14" s="489" t="s">
        <v>61</v>
      </c>
      <c r="D14" s="490"/>
      <c r="E14" s="490"/>
      <c r="F14" s="490"/>
      <c r="G14" s="490"/>
      <c r="H14" s="490"/>
      <c r="I14" s="490"/>
      <c r="J14" s="490"/>
      <c r="K14" s="490"/>
      <c r="L14" s="490"/>
      <c r="M14" s="490"/>
      <c r="N14" s="490"/>
      <c r="O14" s="490"/>
      <c r="P14" s="133"/>
      <c r="Q14" s="143"/>
    </row>
    <row r="15" spans="1:19" ht="11.1" customHeight="1">
      <c r="B15" s="141"/>
      <c r="C15" s="147"/>
      <c r="D15" s="148"/>
      <c r="E15" s="148"/>
      <c r="F15" s="148"/>
      <c r="G15" s="148"/>
      <c r="H15" s="148"/>
      <c r="I15" s="148"/>
      <c r="J15" s="148"/>
      <c r="K15" s="148"/>
      <c r="L15" s="148"/>
      <c r="M15" s="148"/>
      <c r="N15" s="148"/>
      <c r="O15" s="148"/>
      <c r="P15" s="133"/>
      <c r="Q15" s="143"/>
    </row>
    <row r="16" spans="1:19" ht="24" customHeight="1">
      <c r="A16" s="17"/>
      <c r="B16" s="149" t="s">
        <v>62</v>
      </c>
      <c r="C16" s="348"/>
      <c r="D16" s="150"/>
      <c r="E16" s="150"/>
      <c r="F16" s="150"/>
      <c r="G16" s="150"/>
      <c r="H16" s="150"/>
      <c r="I16" s="150"/>
      <c r="J16" s="150"/>
      <c r="K16" s="150"/>
      <c r="L16" s="150"/>
      <c r="M16" s="150"/>
      <c r="N16" s="142"/>
      <c r="O16" s="339" t="s">
        <v>63</v>
      </c>
      <c r="P16" s="339" t="s">
        <v>64</v>
      </c>
      <c r="Q16" s="143"/>
    </row>
    <row r="17" spans="1:18" ht="18.95" customHeight="1" thickBot="1">
      <c r="B17" s="141"/>
      <c r="C17" s="485">
        <v>1</v>
      </c>
      <c r="D17" s="485"/>
      <c r="E17" s="142"/>
      <c r="F17" s="485">
        <v>2</v>
      </c>
      <c r="G17" s="485"/>
      <c r="H17" s="142"/>
      <c r="I17" s="485">
        <v>3</v>
      </c>
      <c r="J17" s="485"/>
      <c r="K17" s="142"/>
      <c r="L17" s="485">
        <v>4</v>
      </c>
      <c r="M17" s="485"/>
      <c r="N17" s="142"/>
      <c r="O17" s="504" t="s">
        <v>65</v>
      </c>
      <c r="P17" s="504"/>
      <c r="Q17" s="143"/>
    </row>
    <row r="18" spans="1:18" ht="81.95" customHeight="1" thickBot="1">
      <c r="B18" s="141"/>
      <c r="C18" s="483" t="s">
        <v>66</v>
      </c>
      <c r="D18" s="484"/>
      <c r="E18" s="142"/>
      <c r="F18" s="483" t="s">
        <v>67</v>
      </c>
      <c r="G18" s="484"/>
      <c r="H18" s="142"/>
      <c r="I18" s="483" t="s">
        <v>68</v>
      </c>
      <c r="J18" s="484"/>
      <c r="K18" s="142"/>
      <c r="L18" s="483" t="s">
        <v>69</v>
      </c>
      <c r="M18" s="484"/>
      <c r="N18" s="142"/>
      <c r="O18" s="138"/>
      <c r="P18" s="138"/>
      <c r="Q18" s="143"/>
    </row>
    <row r="19" spans="1:18" ht="9.9499999999999993" customHeight="1" thickBot="1">
      <c r="B19" s="141"/>
      <c r="C19" s="13"/>
      <c r="D19" s="142"/>
      <c r="E19" s="142"/>
      <c r="F19" s="142"/>
      <c r="G19" s="142"/>
      <c r="H19" s="142"/>
      <c r="I19" s="142"/>
      <c r="J19" s="142"/>
      <c r="K19" s="142"/>
      <c r="L19" s="142"/>
      <c r="M19" s="142"/>
      <c r="N19" s="142"/>
      <c r="O19" s="142"/>
      <c r="P19" s="142"/>
      <c r="Q19" s="143"/>
    </row>
    <row r="20" spans="1:18" ht="79.5" customHeight="1" thickBot="1">
      <c r="B20" s="141"/>
      <c r="C20" s="507" t="s">
        <v>70</v>
      </c>
      <c r="D20" s="536"/>
      <c r="E20" s="536"/>
      <c r="F20" s="536"/>
      <c r="G20" s="536"/>
      <c r="H20" s="536"/>
      <c r="I20" s="536"/>
      <c r="J20" s="536"/>
      <c r="K20" s="536"/>
      <c r="L20" s="536"/>
      <c r="M20" s="537"/>
      <c r="N20" s="142"/>
      <c r="O20" s="139" t="s">
        <v>71</v>
      </c>
      <c r="P20" s="142"/>
      <c r="Q20" s="143"/>
    </row>
    <row r="21" spans="1:18" ht="9" customHeight="1">
      <c r="B21" s="141"/>
      <c r="C21" s="13"/>
      <c r="D21" s="142"/>
      <c r="E21" s="142"/>
      <c r="F21" s="142"/>
      <c r="G21" s="142"/>
      <c r="H21" s="142"/>
      <c r="I21" s="142"/>
      <c r="J21" s="142"/>
      <c r="K21" s="142"/>
      <c r="L21" s="142"/>
      <c r="M21" s="142"/>
      <c r="N21" s="142"/>
      <c r="O21" s="142"/>
      <c r="P21" s="142"/>
      <c r="Q21" s="143"/>
    </row>
    <row r="22" spans="1:18" ht="24" customHeight="1">
      <c r="A22" s="17"/>
      <c r="B22" s="149" t="s">
        <v>72</v>
      </c>
      <c r="C22" s="150"/>
      <c r="D22" s="142"/>
      <c r="E22" s="142"/>
      <c r="F22" s="142"/>
      <c r="G22" s="142"/>
      <c r="H22" s="142"/>
      <c r="I22" s="142"/>
      <c r="J22" s="142"/>
      <c r="K22" s="142"/>
      <c r="L22" s="142"/>
      <c r="M22" s="142"/>
      <c r="N22" s="142"/>
      <c r="O22" s="339" t="s">
        <v>63</v>
      </c>
      <c r="P22" s="339" t="s">
        <v>64</v>
      </c>
      <c r="Q22" s="143"/>
    </row>
    <row r="23" spans="1:18" ht="17.100000000000001" thickBot="1">
      <c r="B23" s="141"/>
      <c r="C23" s="485">
        <v>1</v>
      </c>
      <c r="D23" s="485"/>
      <c r="E23" s="142"/>
      <c r="F23" s="485">
        <v>2</v>
      </c>
      <c r="G23" s="485"/>
      <c r="H23" s="142"/>
      <c r="I23" s="485">
        <v>3</v>
      </c>
      <c r="J23" s="485"/>
      <c r="K23" s="142"/>
      <c r="L23" s="485">
        <v>4</v>
      </c>
      <c r="M23" s="485"/>
      <c r="N23" s="142"/>
      <c r="O23" s="504" t="s">
        <v>65</v>
      </c>
      <c r="P23" s="504"/>
      <c r="Q23" s="143"/>
    </row>
    <row r="24" spans="1:18" ht="86.1" customHeight="1" thickBot="1">
      <c r="B24" s="141"/>
      <c r="C24" s="521" t="s">
        <v>73</v>
      </c>
      <c r="D24" s="522"/>
      <c r="E24" s="142"/>
      <c r="F24" s="521" t="s">
        <v>74</v>
      </c>
      <c r="G24" s="522"/>
      <c r="H24" s="142"/>
      <c r="I24" s="521" t="s">
        <v>75</v>
      </c>
      <c r="J24" s="522"/>
      <c r="K24" s="142"/>
      <c r="L24" s="521" t="s">
        <v>76</v>
      </c>
      <c r="M24" s="522"/>
      <c r="N24" s="142"/>
      <c r="O24" s="138"/>
      <c r="P24" s="138"/>
      <c r="Q24" s="143"/>
    </row>
    <row r="25" spans="1:18" ht="12" customHeight="1" thickBot="1">
      <c r="B25" s="141"/>
      <c r="C25" s="13"/>
      <c r="D25" s="142"/>
      <c r="E25" s="142"/>
      <c r="F25" s="142"/>
      <c r="G25" s="142"/>
      <c r="H25" s="142"/>
      <c r="I25" s="142"/>
      <c r="J25" s="142"/>
      <c r="K25" s="142"/>
      <c r="L25" s="142"/>
      <c r="M25" s="142"/>
      <c r="N25" s="142"/>
      <c r="O25" s="142"/>
      <c r="P25" s="142"/>
      <c r="Q25" s="143"/>
    </row>
    <row r="26" spans="1:18" ht="97.5" customHeight="1">
      <c r="B26" s="141"/>
      <c r="C26" s="507" t="s">
        <v>77</v>
      </c>
      <c r="D26" s="508"/>
      <c r="E26" s="508"/>
      <c r="F26" s="508"/>
      <c r="G26" s="508"/>
      <c r="H26" s="508"/>
      <c r="I26" s="508"/>
      <c r="J26" s="508"/>
      <c r="K26" s="508"/>
      <c r="L26" s="508"/>
      <c r="M26" s="509"/>
      <c r="N26" s="142"/>
      <c r="O26" s="139" t="s">
        <v>78</v>
      </c>
      <c r="P26" s="142"/>
      <c r="Q26" s="143"/>
      <c r="R26" s="18"/>
    </row>
    <row r="27" spans="1:18" ht="12" customHeight="1">
      <c r="B27" s="141"/>
      <c r="C27" s="13"/>
      <c r="D27" s="142"/>
      <c r="E27" s="142"/>
      <c r="F27" s="142"/>
      <c r="G27" s="142"/>
      <c r="H27" s="142"/>
      <c r="I27" s="142"/>
      <c r="J27" s="142"/>
      <c r="K27" s="142"/>
      <c r="L27" s="142"/>
      <c r="M27" s="142"/>
      <c r="N27" s="142"/>
      <c r="O27" s="142"/>
      <c r="P27" s="142"/>
      <c r="Q27" s="143"/>
    </row>
    <row r="28" spans="1:18" ht="24" customHeight="1">
      <c r="A28" s="128"/>
      <c r="B28" s="151" t="s">
        <v>79</v>
      </c>
      <c r="C28" s="150"/>
      <c r="D28" s="142"/>
      <c r="E28" s="142"/>
      <c r="F28" s="142"/>
      <c r="G28" s="142"/>
      <c r="H28" s="142"/>
      <c r="I28" s="142"/>
      <c r="J28" s="142"/>
      <c r="K28" s="142"/>
      <c r="L28" s="142"/>
      <c r="M28" s="142"/>
      <c r="N28" s="142"/>
      <c r="O28" s="339" t="s">
        <v>63</v>
      </c>
      <c r="P28" s="339" t="s">
        <v>64</v>
      </c>
      <c r="Q28" s="143"/>
    </row>
    <row r="29" spans="1:18" ht="15.95" customHeight="1" thickBot="1">
      <c r="B29" s="141"/>
      <c r="C29" s="485">
        <v>1</v>
      </c>
      <c r="D29" s="485"/>
      <c r="E29" s="142"/>
      <c r="F29" s="485">
        <v>2</v>
      </c>
      <c r="G29" s="485"/>
      <c r="H29" s="142"/>
      <c r="I29" s="485">
        <v>3</v>
      </c>
      <c r="J29" s="485"/>
      <c r="K29" s="142"/>
      <c r="L29" s="485">
        <v>4</v>
      </c>
      <c r="M29" s="485"/>
      <c r="N29" s="142"/>
      <c r="O29" s="504" t="s">
        <v>65</v>
      </c>
      <c r="P29" s="504"/>
      <c r="Q29" s="143"/>
    </row>
    <row r="30" spans="1:18" ht="93.95" customHeight="1" thickBot="1">
      <c r="B30" s="141"/>
      <c r="C30" s="521" t="s">
        <v>80</v>
      </c>
      <c r="D30" s="522"/>
      <c r="E30" s="142"/>
      <c r="F30" s="521" t="s">
        <v>81</v>
      </c>
      <c r="G30" s="522"/>
      <c r="H30" s="142"/>
      <c r="I30" s="521" t="s">
        <v>82</v>
      </c>
      <c r="J30" s="522"/>
      <c r="K30" s="142"/>
      <c r="L30" s="521" t="s">
        <v>83</v>
      </c>
      <c r="M30" s="522"/>
      <c r="N30" s="142"/>
      <c r="O30" s="138"/>
      <c r="P30" s="138"/>
      <c r="Q30" s="143"/>
    </row>
    <row r="31" spans="1:18" ht="15" customHeight="1">
      <c r="B31" s="141"/>
      <c r="C31" s="13"/>
      <c r="D31" s="142"/>
      <c r="E31" s="142"/>
      <c r="F31" s="142"/>
      <c r="G31" s="142"/>
      <c r="H31" s="142"/>
      <c r="I31" s="142"/>
      <c r="J31" s="142"/>
      <c r="K31" s="142"/>
      <c r="L31" s="142"/>
      <c r="M31" s="142"/>
      <c r="N31" s="142"/>
      <c r="O31" s="142"/>
      <c r="P31" s="142"/>
      <c r="Q31" s="143"/>
    </row>
    <row r="32" spans="1:18" ht="6" customHeight="1" thickBot="1">
      <c r="B32" s="141"/>
      <c r="C32" s="13"/>
      <c r="D32" s="142"/>
      <c r="E32" s="142"/>
      <c r="F32" s="142"/>
      <c r="G32" s="142"/>
      <c r="H32" s="142"/>
      <c r="I32" s="142"/>
      <c r="J32" s="142"/>
      <c r="K32" s="142"/>
      <c r="L32" s="142"/>
      <c r="M32" s="142"/>
      <c r="N32" s="142"/>
      <c r="O32" s="142"/>
      <c r="P32" s="142"/>
      <c r="Q32" s="143"/>
    </row>
    <row r="33" spans="1:18" ht="80.099999999999994" customHeight="1" thickBot="1">
      <c r="B33" s="141"/>
      <c r="C33" s="555" t="s">
        <v>84</v>
      </c>
      <c r="D33" s="556"/>
      <c r="E33" s="556"/>
      <c r="F33" s="556"/>
      <c r="G33" s="556"/>
      <c r="H33" s="556"/>
      <c r="I33" s="556"/>
      <c r="J33" s="556"/>
      <c r="K33" s="556"/>
      <c r="L33" s="556"/>
      <c r="M33" s="557"/>
      <c r="N33" s="142"/>
      <c r="O33" s="552" t="s">
        <v>85</v>
      </c>
      <c r="P33" s="142"/>
      <c r="Q33" s="143"/>
    </row>
    <row r="34" spans="1:18" ht="27.95" customHeight="1" thickBot="1">
      <c r="B34" s="141"/>
      <c r="C34" s="538" t="s">
        <v>86</v>
      </c>
      <c r="D34" s="538"/>
      <c r="E34" s="538"/>
      <c r="F34" s="142"/>
      <c r="G34" s="539" t="s">
        <v>87</v>
      </c>
      <c r="H34" s="539"/>
      <c r="I34" s="539"/>
      <c r="J34" s="539"/>
      <c r="K34" s="539"/>
      <c r="L34" s="539"/>
      <c r="M34" s="539"/>
      <c r="N34" s="142"/>
      <c r="O34" s="553"/>
      <c r="P34" s="142"/>
      <c r="Q34" s="143"/>
    </row>
    <row r="35" spans="1:18" ht="27.95" customHeight="1">
      <c r="B35" s="141"/>
      <c r="C35" s="543"/>
      <c r="D35" s="544"/>
      <c r="E35" s="545"/>
      <c r="F35" s="142"/>
      <c r="G35" s="530"/>
      <c r="H35" s="531"/>
      <c r="I35" s="531"/>
      <c r="J35" s="531"/>
      <c r="K35" s="531"/>
      <c r="L35" s="531"/>
      <c r="M35" s="532"/>
      <c r="N35" s="142"/>
      <c r="O35" s="553"/>
      <c r="P35" s="142"/>
      <c r="Q35" s="143"/>
    </row>
    <row r="36" spans="1:18" ht="27.95" customHeight="1">
      <c r="B36" s="141"/>
      <c r="C36" s="546"/>
      <c r="D36" s="547"/>
      <c r="E36" s="548"/>
      <c r="F36" s="142"/>
      <c r="G36" s="533"/>
      <c r="H36" s="534"/>
      <c r="I36" s="534"/>
      <c r="J36" s="534"/>
      <c r="K36" s="534"/>
      <c r="L36" s="534"/>
      <c r="M36" s="535"/>
      <c r="N36" s="142"/>
      <c r="O36" s="553"/>
      <c r="P36" s="142"/>
      <c r="Q36" s="143"/>
    </row>
    <row r="37" spans="1:18" ht="27.95" customHeight="1">
      <c r="B37" s="141"/>
      <c r="C37" s="546"/>
      <c r="D37" s="547"/>
      <c r="E37" s="548"/>
      <c r="F37" s="142"/>
      <c r="G37" s="533"/>
      <c r="H37" s="534"/>
      <c r="I37" s="534"/>
      <c r="J37" s="534"/>
      <c r="K37" s="534"/>
      <c r="L37" s="534"/>
      <c r="M37" s="535"/>
      <c r="N37" s="142"/>
      <c r="O37" s="553"/>
      <c r="P37" s="142"/>
      <c r="Q37" s="143"/>
    </row>
    <row r="38" spans="1:18" ht="27.95" customHeight="1">
      <c r="B38" s="141"/>
      <c r="C38" s="546"/>
      <c r="D38" s="547"/>
      <c r="E38" s="548"/>
      <c r="F38" s="142"/>
      <c r="G38" s="533"/>
      <c r="H38" s="534"/>
      <c r="I38" s="534"/>
      <c r="J38" s="534"/>
      <c r="K38" s="534"/>
      <c r="L38" s="534"/>
      <c r="M38" s="535"/>
      <c r="N38" s="142"/>
      <c r="O38" s="553"/>
      <c r="P38" s="142"/>
      <c r="Q38" s="143"/>
    </row>
    <row r="39" spans="1:18" ht="29.1" customHeight="1" thickBot="1">
      <c r="B39" s="141"/>
      <c r="C39" s="549"/>
      <c r="D39" s="550"/>
      <c r="E39" s="551"/>
      <c r="F39" s="142"/>
      <c r="G39" s="540"/>
      <c r="H39" s="541"/>
      <c r="I39" s="541"/>
      <c r="J39" s="541"/>
      <c r="K39" s="541"/>
      <c r="L39" s="541"/>
      <c r="M39" s="542"/>
      <c r="N39" s="142"/>
      <c r="O39" s="554"/>
      <c r="P39" s="142"/>
      <c r="Q39" s="143"/>
    </row>
    <row r="40" spans="1:18" ht="29.1" customHeight="1">
      <c r="B40" s="141"/>
      <c r="C40" s="171"/>
      <c r="D40" s="171"/>
      <c r="E40" s="171"/>
      <c r="F40" s="142"/>
      <c r="G40" s="377"/>
      <c r="H40" s="377"/>
      <c r="I40" s="377"/>
      <c r="J40" s="377"/>
      <c r="K40" s="377"/>
      <c r="L40" s="377"/>
      <c r="M40" s="377"/>
      <c r="N40" s="142"/>
      <c r="O40" s="173"/>
      <c r="P40" s="142"/>
      <c r="Q40" s="143"/>
    </row>
    <row r="41" spans="1:18" ht="26.25" customHeight="1">
      <c r="A41" s="128"/>
      <c r="B41" s="149" t="s">
        <v>88</v>
      </c>
      <c r="C41" s="152"/>
      <c r="D41" s="142"/>
      <c r="E41" s="142"/>
      <c r="F41" s="142"/>
      <c r="G41" s="142"/>
      <c r="H41" s="142"/>
      <c r="I41" s="142"/>
      <c r="J41" s="142"/>
      <c r="K41" s="142"/>
      <c r="L41" s="142"/>
      <c r="M41" s="142"/>
      <c r="N41" s="142"/>
      <c r="O41" s="339" t="s">
        <v>63</v>
      </c>
      <c r="P41" s="339" t="s">
        <v>64</v>
      </c>
      <c r="Q41" s="143"/>
    </row>
    <row r="42" spans="1:18" ht="18.95" customHeight="1" thickBot="1">
      <c r="B42" s="141"/>
      <c r="C42" s="485">
        <v>1</v>
      </c>
      <c r="D42" s="485"/>
      <c r="E42" s="142"/>
      <c r="F42" s="485">
        <v>2</v>
      </c>
      <c r="G42" s="485"/>
      <c r="H42" s="142"/>
      <c r="I42" s="485">
        <v>3</v>
      </c>
      <c r="J42" s="485"/>
      <c r="K42" s="142"/>
      <c r="L42" s="485">
        <v>4</v>
      </c>
      <c r="M42" s="485"/>
      <c r="N42" s="142"/>
      <c r="O42" s="504" t="s">
        <v>65</v>
      </c>
      <c r="P42" s="504"/>
      <c r="Q42" s="143"/>
    </row>
    <row r="43" spans="1:18" ht="90.95" customHeight="1">
      <c r="B43" s="141"/>
      <c r="C43" s="521" t="s">
        <v>89</v>
      </c>
      <c r="D43" s="522"/>
      <c r="E43" s="142"/>
      <c r="F43" s="521" t="s">
        <v>90</v>
      </c>
      <c r="G43" s="522"/>
      <c r="H43" s="142"/>
      <c r="I43" s="521" t="s">
        <v>91</v>
      </c>
      <c r="J43" s="522"/>
      <c r="K43" s="142"/>
      <c r="L43" s="521" t="s">
        <v>92</v>
      </c>
      <c r="M43" s="522"/>
      <c r="N43" s="142"/>
      <c r="O43" s="138"/>
      <c r="P43" s="138"/>
      <c r="Q43" s="143"/>
    </row>
    <row r="44" spans="1:18" ht="8.1" customHeight="1" thickBot="1">
      <c r="B44" s="141"/>
      <c r="C44" s="13"/>
      <c r="D44" s="142"/>
      <c r="E44" s="142"/>
      <c r="F44" s="142"/>
      <c r="G44" s="142"/>
      <c r="H44" s="142"/>
      <c r="I44" s="142"/>
      <c r="J44" s="142"/>
      <c r="K44" s="142"/>
      <c r="L44" s="142"/>
      <c r="M44" s="142"/>
      <c r="N44" s="142"/>
      <c r="O44" s="142"/>
      <c r="P44" s="142"/>
      <c r="Q44" s="143"/>
    </row>
    <row r="45" spans="1:18" ht="107.1" customHeight="1" thickBot="1">
      <c r="B45" s="141"/>
      <c r="C45" s="507" t="s">
        <v>93</v>
      </c>
      <c r="D45" s="508"/>
      <c r="E45" s="508"/>
      <c r="F45" s="508"/>
      <c r="G45" s="508"/>
      <c r="H45" s="508"/>
      <c r="I45" s="508"/>
      <c r="J45" s="508"/>
      <c r="K45" s="508"/>
      <c r="L45" s="508"/>
      <c r="M45" s="509"/>
      <c r="N45" s="142"/>
      <c r="O45" s="139" t="s">
        <v>94</v>
      </c>
      <c r="P45" s="142"/>
      <c r="Q45" s="143"/>
      <c r="R45" s="19"/>
    </row>
    <row r="46" spans="1:18" ht="12.75" customHeight="1">
      <c r="B46" s="141"/>
      <c r="C46" s="171"/>
      <c r="D46" s="171"/>
      <c r="E46" s="171"/>
      <c r="F46" s="171"/>
      <c r="G46" s="171"/>
      <c r="H46" s="171"/>
      <c r="I46" s="171"/>
      <c r="J46" s="171"/>
      <c r="K46" s="171"/>
      <c r="L46" s="171"/>
      <c r="M46" s="171"/>
      <c r="N46" s="142"/>
      <c r="O46" s="374"/>
      <c r="P46" s="142"/>
      <c r="Q46" s="143"/>
      <c r="R46" s="19"/>
    </row>
    <row r="47" spans="1:18" ht="26.1" customHeight="1">
      <c r="A47" s="17"/>
      <c r="B47" s="149" t="s">
        <v>95</v>
      </c>
      <c r="C47" s="152"/>
      <c r="D47" s="142"/>
      <c r="E47" s="142"/>
      <c r="F47" s="142"/>
      <c r="G47" s="142"/>
      <c r="H47" s="142"/>
      <c r="I47" s="142"/>
      <c r="J47" s="142"/>
      <c r="K47" s="142"/>
      <c r="L47" s="142"/>
      <c r="M47" s="142"/>
      <c r="N47" s="142"/>
      <c r="O47" s="339" t="s">
        <v>63</v>
      </c>
      <c r="P47" s="339" t="s">
        <v>64</v>
      </c>
      <c r="Q47" s="143"/>
    </row>
    <row r="48" spans="1:18" ht="15.95" customHeight="1" thickBot="1">
      <c r="B48" s="141"/>
      <c r="C48" s="485">
        <v>1</v>
      </c>
      <c r="D48" s="485"/>
      <c r="E48" s="142"/>
      <c r="F48" s="485">
        <v>2</v>
      </c>
      <c r="G48" s="485"/>
      <c r="H48" s="142"/>
      <c r="I48" s="485">
        <v>3</v>
      </c>
      <c r="J48" s="485"/>
      <c r="K48" s="142"/>
      <c r="L48" s="485">
        <v>4</v>
      </c>
      <c r="M48" s="485"/>
      <c r="N48" s="142"/>
      <c r="O48" s="504" t="s">
        <v>65</v>
      </c>
      <c r="P48" s="504"/>
      <c r="Q48" s="143"/>
    </row>
    <row r="49" spans="1:17" ht="92.25" customHeight="1">
      <c r="B49" s="141"/>
      <c r="C49" s="521" t="s">
        <v>96</v>
      </c>
      <c r="D49" s="522"/>
      <c r="E49" s="142"/>
      <c r="F49" s="521" t="s">
        <v>97</v>
      </c>
      <c r="G49" s="522"/>
      <c r="H49" s="142"/>
      <c r="I49" s="505" t="s">
        <v>98</v>
      </c>
      <c r="J49" s="506"/>
      <c r="K49" s="142"/>
      <c r="L49" s="505" t="s">
        <v>99</v>
      </c>
      <c r="M49" s="506"/>
      <c r="N49" s="142"/>
      <c r="O49" s="138"/>
      <c r="P49" s="138"/>
      <c r="Q49" s="143"/>
    </row>
    <row r="50" spans="1:17" ht="9" customHeight="1" thickBot="1">
      <c r="B50" s="141"/>
      <c r="C50" s="13"/>
      <c r="D50" s="142"/>
      <c r="E50" s="142"/>
      <c r="F50" s="142"/>
      <c r="G50" s="142"/>
      <c r="H50" s="142"/>
      <c r="I50" s="142"/>
      <c r="J50" s="142"/>
      <c r="K50" s="142"/>
      <c r="L50" s="142"/>
      <c r="M50" s="142"/>
      <c r="N50" s="142"/>
      <c r="O50" s="142"/>
      <c r="P50" s="142"/>
      <c r="Q50" s="143"/>
    </row>
    <row r="51" spans="1:17" ht="107.1" customHeight="1" thickBot="1">
      <c r="B51" s="141"/>
      <c r="C51" s="507" t="s">
        <v>100</v>
      </c>
      <c r="D51" s="508"/>
      <c r="E51" s="508"/>
      <c r="F51" s="508"/>
      <c r="G51" s="508"/>
      <c r="H51" s="508"/>
      <c r="I51" s="508"/>
      <c r="J51" s="508"/>
      <c r="K51" s="508"/>
      <c r="L51" s="508"/>
      <c r="M51" s="509"/>
      <c r="N51" s="142"/>
      <c r="O51" s="139" t="s">
        <v>101</v>
      </c>
      <c r="P51" s="142"/>
      <c r="Q51" s="143"/>
    </row>
    <row r="52" spans="1:17" ht="15" customHeight="1">
      <c r="B52" s="141"/>
      <c r="C52" s="171"/>
      <c r="D52" s="171"/>
      <c r="E52" s="171"/>
      <c r="F52" s="171"/>
      <c r="G52" s="171"/>
      <c r="H52" s="171"/>
      <c r="I52" s="171"/>
      <c r="J52" s="171"/>
      <c r="K52" s="171"/>
      <c r="L52" s="171"/>
      <c r="M52" s="171"/>
      <c r="N52" s="142"/>
      <c r="O52" s="374"/>
      <c r="P52" s="142"/>
      <c r="Q52" s="143"/>
    </row>
    <row r="53" spans="1:17" ht="26.1" customHeight="1">
      <c r="A53" s="128"/>
      <c r="B53" s="149" t="s">
        <v>102</v>
      </c>
      <c r="C53" s="152"/>
      <c r="D53" s="142"/>
      <c r="E53" s="142"/>
      <c r="F53" s="142"/>
      <c r="G53" s="142"/>
      <c r="H53" s="142"/>
      <c r="I53" s="142"/>
      <c r="J53" s="142"/>
      <c r="K53" s="142"/>
      <c r="L53" s="142"/>
      <c r="M53" s="142"/>
      <c r="N53" s="142"/>
      <c r="O53" s="339" t="s">
        <v>63</v>
      </c>
      <c r="P53" s="339" t="s">
        <v>64</v>
      </c>
      <c r="Q53" s="143"/>
    </row>
    <row r="54" spans="1:17" ht="15.95" customHeight="1" thickBot="1">
      <c r="B54" s="141"/>
      <c r="C54" s="485">
        <v>1</v>
      </c>
      <c r="D54" s="485"/>
      <c r="E54" s="142"/>
      <c r="F54" s="485">
        <v>2</v>
      </c>
      <c r="G54" s="485"/>
      <c r="H54" s="142"/>
      <c r="I54" s="485">
        <v>3</v>
      </c>
      <c r="J54" s="485"/>
      <c r="K54" s="142"/>
      <c r="L54" s="485">
        <v>4</v>
      </c>
      <c r="M54" s="485"/>
      <c r="N54" s="142"/>
      <c r="O54" s="504" t="s">
        <v>65</v>
      </c>
      <c r="P54" s="504"/>
      <c r="Q54" s="143"/>
    </row>
    <row r="55" spans="1:17" ht="111" customHeight="1" thickBot="1">
      <c r="B55" s="141"/>
      <c r="C55" s="521" t="s">
        <v>103</v>
      </c>
      <c r="D55" s="522"/>
      <c r="E55" s="142"/>
      <c r="F55" s="521" t="s">
        <v>104</v>
      </c>
      <c r="G55" s="522"/>
      <c r="H55" s="142"/>
      <c r="I55" s="521" t="s">
        <v>105</v>
      </c>
      <c r="J55" s="522"/>
      <c r="K55" s="142"/>
      <c r="L55" s="505" t="s">
        <v>106</v>
      </c>
      <c r="M55" s="506"/>
      <c r="N55" s="142"/>
      <c r="O55" s="138"/>
      <c r="P55" s="138"/>
      <c r="Q55" s="143"/>
    </row>
    <row r="56" spans="1:17" ht="9" customHeight="1" thickBot="1">
      <c r="B56" s="141"/>
      <c r="C56" s="13"/>
      <c r="D56" s="142"/>
      <c r="E56" s="142"/>
      <c r="F56" s="142"/>
      <c r="G56" s="142"/>
      <c r="H56" s="142"/>
      <c r="I56" s="142"/>
      <c r="J56" s="142"/>
      <c r="K56" s="142"/>
      <c r="L56" s="142"/>
      <c r="M56" s="142"/>
      <c r="N56" s="142"/>
      <c r="O56" s="142"/>
      <c r="P56" s="142"/>
      <c r="Q56" s="143"/>
    </row>
    <row r="57" spans="1:17" ht="107.1" customHeight="1" thickBot="1">
      <c r="B57" s="141"/>
      <c r="C57" s="507" t="s">
        <v>107</v>
      </c>
      <c r="D57" s="508"/>
      <c r="E57" s="508"/>
      <c r="F57" s="508"/>
      <c r="G57" s="508"/>
      <c r="H57" s="508"/>
      <c r="I57" s="508"/>
      <c r="J57" s="508"/>
      <c r="K57" s="508"/>
      <c r="L57" s="508"/>
      <c r="M57" s="509"/>
      <c r="N57" s="142"/>
      <c r="O57" s="139" t="s">
        <v>108</v>
      </c>
      <c r="P57" s="142"/>
      <c r="Q57" s="143"/>
    </row>
    <row r="58" spans="1:17" ht="18" customHeight="1">
      <c r="B58" s="141"/>
      <c r="C58" s="171"/>
      <c r="D58" s="171"/>
      <c r="E58" s="171"/>
      <c r="F58" s="171"/>
      <c r="G58" s="171"/>
      <c r="H58" s="171"/>
      <c r="I58" s="171"/>
      <c r="J58" s="171"/>
      <c r="K58" s="171"/>
      <c r="L58" s="171"/>
      <c r="M58" s="171"/>
      <c r="N58" s="142"/>
      <c r="O58" s="374"/>
      <c r="P58" s="142"/>
      <c r="Q58" s="143"/>
    </row>
    <row r="59" spans="1:17" ht="18.75" customHeight="1">
      <c r="A59" s="128"/>
      <c r="B59" s="149" t="s">
        <v>109</v>
      </c>
      <c r="C59" s="150"/>
      <c r="D59" s="142"/>
      <c r="E59" s="142"/>
      <c r="F59" s="142"/>
      <c r="G59" s="142"/>
      <c r="H59" s="142"/>
      <c r="I59" s="142"/>
      <c r="J59" s="142"/>
      <c r="K59" s="142"/>
      <c r="L59" s="142"/>
      <c r="M59" s="142"/>
      <c r="N59" s="142"/>
      <c r="O59" s="339" t="s">
        <v>63</v>
      </c>
      <c r="P59" s="339" t="s">
        <v>64</v>
      </c>
      <c r="Q59" s="143"/>
    </row>
    <row r="60" spans="1:17" ht="15" customHeight="1" thickBot="1">
      <c r="B60" s="141"/>
      <c r="C60" s="485">
        <v>1</v>
      </c>
      <c r="D60" s="485"/>
      <c r="E60" s="142"/>
      <c r="F60" s="485">
        <v>2</v>
      </c>
      <c r="G60" s="485"/>
      <c r="H60" s="142"/>
      <c r="I60" s="485">
        <v>3</v>
      </c>
      <c r="J60" s="485"/>
      <c r="K60" s="142"/>
      <c r="L60" s="485">
        <v>4</v>
      </c>
      <c r="M60" s="485"/>
      <c r="N60" s="142"/>
      <c r="O60" s="504" t="s">
        <v>65</v>
      </c>
      <c r="P60" s="504"/>
      <c r="Q60" s="143"/>
    </row>
    <row r="61" spans="1:17" ht="86.1" customHeight="1" thickBot="1">
      <c r="B61" s="141"/>
      <c r="C61" s="505" t="s">
        <v>110</v>
      </c>
      <c r="D61" s="506"/>
      <c r="E61" s="142"/>
      <c r="F61" s="521" t="s">
        <v>111</v>
      </c>
      <c r="G61" s="522"/>
      <c r="H61" s="142"/>
      <c r="I61" s="521" t="s">
        <v>112</v>
      </c>
      <c r="J61" s="522"/>
      <c r="K61" s="142"/>
      <c r="L61" s="505" t="s">
        <v>113</v>
      </c>
      <c r="M61" s="506"/>
      <c r="N61" s="142"/>
      <c r="O61" s="138"/>
      <c r="P61" s="138"/>
      <c r="Q61" s="143"/>
    </row>
    <row r="62" spans="1:17" ht="15" customHeight="1" thickBot="1">
      <c r="B62" s="141"/>
      <c r="C62" s="142"/>
      <c r="D62" s="142"/>
      <c r="E62" s="142"/>
      <c r="F62" s="142"/>
      <c r="G62" s="142"/>
      <c r="H62" s="142"/>
      <c r="I62" s="142"/>
      <c r="J62" s="142"/>
      <c r="K62" s="142"/>
      <c r="L62" s="142"/>
      <c r="M62" s="142"/>
      <c r="N62" s="142"/>
      <c r="O62" s="142"/>
      <c r="P62" s="142"/>
      <c r="Q62" s="143"/>
    </row>
    <row r="63" spans="1:17" ht="107.1" customHeight="1">
      <c r="B63" s="153"/>
      <c r="C63" s="507" t="s">
        <v>114</v>
      </c>
      <c r="D63" s="508"/>
      <c r="E63" s="508"/>
      <c r="F63" s="508"/>
      <c r="G63" s="508"/>
      <c r="H63" s="508"/>
      <c r="I63" s="508"/>
      <c r="J63" s="508"/>
      <c r="K63" s="508"/>
      <c r="L63" s="508"/>
      <c r="M63" s="509"/>
      <c r="N63" s="142"/>
      <c r="O63" s="139" t="s">
        <v>115</v>
      </c>
      <c r="P63" s="142"/>
      <c r="Q63" s="143"/>
    </row>
    <row r="64" spans="1:17" ht="15" customHeight="1">
      <c r="B64" s="153"/>
      <c r="C64" s="150"/>
      <c r="D64" s="142"/>
      <c r="E64" s="142"/>
      <c r="F64" s="142"/>
      <c r="G64" s="142"/>
      <c r="H64" s="142"/>
      <c r="I64" s="142"/>
      <c r="J64" s="142"/>
      <c r="K64" s="142"/>
      <c r="L64" s="142"/>
      <c r="M64" s="142"/>
      <c r="N64" s="142"/>
      <c r="O64" s="142"/>
      <c r="P64" s="142"/>
      <c r="Q64" s="143"/>
    </row>
    <row r="65" spans="1:17" ht="30.95" customHeight="1">
      <c r="A65" s="128"/>
      <c r="B65" s="149" t="s">
        <v>116</v>
      </c>
      <c r="C65" s="150"/>
      <c r="D65" s="142"/>
      <c r="E65" s="142"/>
      <c r="F65" s="142"/>
      <c r="G65" s="142"/>
      <c r="H65" s="142"/>
      <c r="I65" s="142"/>
      <c r="J65" s="142"/>
      <c r="K65" s="142"/>
      <c r="L65" s="142"/>
      <c r="M65" s="142"/>
      <c r="N65" s="142"/>
      <c r="O65" s="339" t="s">
        <v>63</v>
      </c>
      <c r="P65" s="339" t="s">
        <v>64</v>
      </c>
      <c r="Q65" s="143"/>
    </row>
    <row r="66" spans="1:17" ht="17.100000000000001" thickBot="1">
      <c r="B66" s="141"/>
      <c r="C66" s="485">
        <v>1</v>
      </c>
      <c r="D66" s="485"/>
      <c r="E66" s="142"/>
      <c r="F66" s="485">
        <v>2</v>
      </c>
      <c r="G66" s="485"/>
      <c r="H66" s="142"/>
      <c r="I66" s="485">
        <v>3</v>
      </c>
      <c r="J66" s="485"/>
      <c r="K66" s="142"/>
      <c r="L66" s="485">
        <v>4</v>
      </c>
      <c r="M66" s="485"/>
      <c r="N66" s="142"/>
      <c r="O66" s="504" t="s">
        <v>65</v>
      </c>
      <c r="P66" s="504"/>
      <c r="Q66" s="143"/>
    </row>
    <row r="67" spans="1:17" ht="108" customHeight="1" thickBot="1">
      <c r="B67" s="141"/>
      <c r="C67" s="521" t="s">
        <v>117</v>
      </c>
      <c r="D67" s="522"/>
      <c r="E67" s="142"/>
      <c r="F67" s="521" t="s">
        <v>118</v>
      </c>
      <c r="G67" s="522"/>
      <c r="H67" s="142"/>
      <c r="I67" s="521" t="s">
        <v>119</v>
      </c>
      <c r="J67" s="522"/>
      <c r="K67" s="142"/>
      <c r="L67" s="505" t="s">
        <v>120</v>
      </c>
      <c r="M67" s="506"/>
      <c r="N67" s="142"/>
      <c r="O67" s="138"/>
      <c r="P67" s="138"/>
      <c r="Q67" s="143"/>
    </row>
    <row r="68" spans="1:17" ht="15" customHeight="1" thickBot="1">
      <c r="B68" s="141"/>
      <c r="C68" s="142"/>
      <c r="D68" s="142"/>
      <c r="E68" s="142"/>
      <c r="F68" s="142"/>
      <c r="G68" s="142"/>
      <c r="H68" s="142"/>
      <c r="I68" s="142"/>
      <c r="J68" s="142"/>
      <c r="K68" s="142"/>
      <c r="L68" s="142"/>
      <c r="M68" s="142"/>
      <c r="N68" s="142"/>
      <c r="O68" s="142"/>
      <c r="P68" s="142"/>
      <c r="Q68" s="143"/>
    </row>
    <row r="69" spans="1:17" ht="60.95" customHeight="1" thickBot="1">
      <c r="A69" s="128"/>
      <c r="B69" s="141"/>
      <c r="C69" s="142"/>
      <c r="D69" s="142"/>
      <c r="E69" s="142"/>
      <c r="F69" s="527" t="s">
        <v>121</v>
      </c>
      <c r="G69" s="528"/>
      <c r="H69" s="528"/>
      <c r="I69" s="528"/>
      <c r="J69" s="529"/>
      <c r="K69" s="376"/>
      <c r="L69" s="525"/>
      <c r="M69" s="526"/>
      <c r="N69" s="142"/>
      <c r="O69" s="139" t="s">
        <v>122</v>
      </c>
      <c r="P69" s="133"/>
      <c r="Q69" s="143"/>
    </row>
    <row r="70" spans="1:17" ht="22.5" customHeight="1">
      <c r="A70" s="128"/>
      <c r="B70" s="141"/>
      <c r="C70" s="375"/>
      <c r="D70" s="375"/>
      <c r="E70" s="375"/>
      <c r="F70" s="375"/>
      <c r="G70" s="375"/>
      <c r="H70" s="375"/>
      <c r="I70" s="375"/>
      <c r="J70" s="375"/>
      <c r="K70" s="375"/>
      <c r="L70" s="375"/>
      <c r="M70" s="375"/>
      <c r="N70" s="142"/>
      <c r="O70" s="353"/>
      <c r="P70" s="133"/>
      <c r="Q70" s="143"/>
    </row>
    <row r="71" spans="1:17" ht="33" customHeight="1">
      <c r="A71" s="129"/>
      <c r="B71" s="519" t="s">
        <v>123</v>
      </c>
      <c r="C71" s="520"/>
      <c r="D71" s="520"/>
      <c r="E71" s="520"/>
      <c r="F71" s="520"/>
      <c r="G71" s="520"/>
      <c r="H71" s="520"/>
      <c r="I71" s="520"/>
      <c r="J71" s="520"/>
      <c r="K71" s="520"/>
      <c r="L71" s="520"/>
      <c r="M71" s="520"/>
      <c r="N71" s="520"/>
      <c r="O71" s="520"/>
      <c r="P71" s="154"/>
      <c r="Q71" s="143"/>
    </row>
    <row r="72" spans="1:17" ht="37.5" customHeight="1">
      <c r="B72" s="155"/>
      <c r="C72" s="523" t="s">
        <v>124</v>
      </c>
      <c r="D72" s="524"/>
      <c r="E72" s="524"/>
      <c r="F72" s="524"/>
      <c r="G72" s="524"/>
      <c r="H72" s="524"/>
      <c r="I72" s="524"/>
      <c r="J72" s="524"/>
      <c r="K72" s="524"/>
      <c r="L72" s="524"/>
      <c r="M72" s="524"/>
      <c r="N72" s="524"/>
      <c r="O72" s="524"/>
      <c r="P72" s="156"/>
      <c r="Q72" s="157"/>
    </row>
    <row r="73" spans="1:17" ht="25.5" customHeight="1">
      <c r="B73" s="141"/>
      <c r="C73" s="135">
        <v>1</v>
      </c>
      <c r="D73" s="510"/>
      <c r="E73" s="511"/>
      <c r="F73" s="511"/>
      <c r="G73" s="511"/>
      <c r="H73" s="511"/>
      <c r="I73" s="511"/>
      <c r="J73" s="511"/>
      <c r="K73" s="511"/>
      <c r="L73" s="511"/>
      <c r="M73" s="511"/>
      <c r="N73" s="511"/>
      <c r="O73" s="512"/>
      <c r="P73" s="154"/>
      <c r="Q73" s="143"/>
    </row>
    <row r="74" spans="1:17" ht="25.5" customHeight="1">
      <c r="B74" s="141"/>
      <c r="C74" s="136">
        <v>2</v>
      </c>
      <c r="D74" s="513"/>
      <c r="E74" s="514"/>
      <c r="F74" s="514"/>
      <c r="G74" s="514"/>
      <c r="H74" s="514"/>
      <c r="I74" s="514"/>
      <c r="J74" s="514"/>
      <c r="K74" s="514"/>
      <c r="L74" s="514"/>
      <c r="M74" s="514"/>
      <c r="N74" s="514"/>
      <c r="O74" s="515"/>
      <c r="P74" s="154"/>
      <c r="Q74" s="143"/>
    </row>
    <row r="75" spans="1:17" ht="25.5" customHeight="1" thickBot="1">
      <c r="B75" s="141"/>
      <c r="C75" s="137">
        <v>3</v>
      </c>
      <c r="D75" s="516"/>
      <c r="E75" s="517"/>
      <c r="F75" s="517"/>
      <c r="G75" s="517"/>
      <c r="H75" s="517"/>
      <c r="I75" s="517"/>
      <c r="J75" s="517"/>
      <c r="K75" s="517"/>
      <c r="L75" s="517"/>
      <c r="M75" s="517"/>
      <c r="N75" s="517"/>
      <c r="O75" s="518"/>
      <c r="P75" s="154"/>
      <c r="Q75" s="143"/>
    </row>
    <row r="76" spans="1:17" ht="30.75" customHeight="1" thickBot="1">
      <c r="B76" s="158"/>
      <c r="C76" s="159"/>
      <c r="D76" s="159"/>
      <c r="E76" s="159"/>
      <c r="F76" s="159"/>
      <c r="G76" s="159"/>
      <c r="H76" s="159"/>
      <c r="I76" s="159"/>
      <c r="J76" s="159"/>
      <c r="K76" s="159"/>
      <c r="L76" s="159"/>
      <c r="M76" s="159"/>
      <c r="N76" s="159"/>
      <c r="O76" s="159"/>
      <c r="P76" s="159"/>
      <c r="Q76" s="160"/>
    </row>
  </sheetData>
  <mergeCells count="111">
    <mergeCell ref="C29:D29"/>
    <mergeCell ref="F29:G29"/>
    <mergeCell ref="I29:J29"/>
    <mergeCell ref="L29:M29"/>
    <mergeCell ref="C24:D24"/>
    <mergeCell ref="F42:G42"/>
    <mergeCell ref="I42:J42"/>
    <mergeCell ref="L42:M42"/>
    <mergeCell ref="C33:M33"/>
    <mergeCell ref="C26:M26"/>
    <mergeCell ref="C30:D30"/>
    <mergeCell ref="F30:G30"/>
    <mergeCell ref="I30:J30"/>
    <mergeCell ref="L30:M30"/>
    <mergeCell ref="O54:P54"/>
    <mergeCell ref="O60:P60"/>
    <mergeCell ref="O66:P66"/>
    <mergeCell ref="I49:J49"/>
    <mergeCell ref="L49:M49"/>
    <mergeCell ref="C63:M63"/>
    <mergeCell ref="O33:O39"/>
    <mergeCell ref="F66:G66"/>
    <mergeCell ref="I66:J66"/>
    <mergeCell ref="L66:M66"/>
    <mergeCell ref="C61:D61"/>
    <mergeCell ref="F61:G61"/>
    <mergeCell ref="I61:J61"/>
    <mergeCell ref="F54:G54"/>
    <mergeCell ref="I54:J54"/>
    <mergeCell ref="C66:D66"/>
    <mergeCell ref="C54:D54"/>
    <mergeCell ref="L54:M54"/>
    <mergeCell ref="I48:J48"/>
    <mergeCell ref="L48:M48"/>
    <mergeCell ref="C49:D49"/>
    <mergeCell ref="F49:G49"/>
    <mergeCell ref="I43:J43"/>
    <mergeCell ref="C60:D60"/>
    <mergeCell ref="O23:P23"/>
    <mergeCell ref="O29:P29"/>
    <mergeCell ref="O42:P42"/>
    <mergeCell ref="O48:P48"/>
    <mergeCell ref="L18:M18"/>
    <mergeCell ref="C20:M20"/>
    <mergeCell ref="C34:E34"/>
    <mergeCell ref="G34:M34"/>
    <mergeCell ref="F43:G43"/>
    <mergeCell ref="C42:D42"/>
    <mergeCell ref="C43:D43"/>
    <mergeCell ref="C23:D23"/>
    <mergeCell ref="F23:G23"/>
    <mergeCell ref="I23:J23"/>
    <mergeCell ref="L23:M23"/>
    <mergeCell ref="F24:G24"/>
    <mergeCell ref="I24:J24"/>
    <mergeCell ref="G39:M39"/>
    <mergeCell ref="C35:E35"/>
    <mergeCell ref="C36:E36"/>
    <mergeCell ref="C37:E37"/>
    <mergeCell ref="C38:E38"/>
    <mergeCell ref="C39:E39"/>
    <mergeCell ref="L24:M24"/>
    <mergeCell ref="L55:M55"/>
    <mergeCell ref="L43:M43"/>
    <mergeCell ref="C45:M45"/>
    <mergeCell ref="C48:D48"/>
    <mergeCell ref="F48:G48"/>
    <mergeCell ref="G35:M35"/>
    <mergeCell ref="G36:M36"/>
    <mergeCell ref="G37:M37"/>
    <mergeCell ref="G38:M38"/>
    <mergeCell ref="C55:D55"/>
    <mergeCell ref="F55:G55"/>
    <mergeCell ref="C51:M51"/>
    <mergeCell ref="I55:J55"/>
    <mergeCell ref="L61:M61"/>
    <mergeCell ref="C57:M57"/>
    <mergeCell ref="D73:O73"/>
    <mergeCell ref="D74:O74"/>
    <mergeCell ref="D75:O75"/>
    <mergeCell ref="B71:O71"/>
    <mergeCell ref="C67:D67"/>
    <mergeCell ref="F67:G67"/>
    <mergeCell ref="I67:J67"/>
    <mergeCell ref="L67:M67"/>
    <mergeCell ref="C72:O72"/>
    <mergeCell ref="F60:G60"/>
    <mergeCell ref="I60:J60"/>
    <mergeCell ref="L60:M60"/>
    <mergeCell ref="L69:M69"/>
    <mergeCell ref="F69:J69"/>
    <mergeCell ref="B1:Q2"/>
    <mergeCell ref="C18:D18"/>
    <mergeCell ref="F18:G18"/>
    <mergeCell ref="L17:M17"/>
    <mergeCell ref="I18:J18"/>
    <mergeCell ref="C17:D17"/>
    <mergeCell ref="F17:G17"/>
    <mergeCell ref="I17:J17"/>
    <mergeCell ref="B3:Q3"/>
    <mergeCell ref="C14:O14"/>
    <mergeCell ref="B10:Q10"/>
    <mergeCell ref="C12:O12"/>
    <mergeCell ref="C5:F5"/>
    <mergeCell ref="G5:O5"/>
    <mergeCell ref="J8:K8"/>
    <mergeCell ref="M8:O8"/>
    <mergeCell ref="C8:E8"/>
    <mergeCell ref="F8:H8"/>
    <mergeCell ref="C7:O7"/>
    <mergeCell ref="O17:P17"/>
  </mergeCells>
  <dataValidations count="1">
    <dataValidation type="textLength" operator="lessThanOrEqual" allowBlank="1" showInputMessage="1" showErrorMessage="1" error="El texto es mayor a 400 palabras. Intenta reducir palabras. " prompt="Describe tu metodología de intervención en máximo 400 palabras. " sqref="C33:M33" xr:uid="{5D6BEEE0-B3C8-A344-ACA2-A936CBF4DE04}">
      <formula1>2410</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34AF0E10-38A2-E342-A427-BA4C5F37A4F9}">
          <x14:formula1>
            <xm:f>Despegables!$F$3</xm:f>
          </x14:formula1>
          <xm:sqref>J9:K9</xm:sqref>
        </x14:dataValidation>
        <x14:dataValidation type="list" allowBlank="1" showInputMessage="1" showErrorMessage="1" xr:uid="{834087B4-A129-384C-8175-A89C189D1EEB}">
          <x14:formula1>
            <xm:f>Despegables!$G$3:$G$34</xm:f>
          </x14:formula1>
          <xm:sqref>M9:O9</xm:sqref>
        </x14:dataValidation>
        <x14:dataValidation type="list" allowBlank="1" showInputMessage="1" showErrorMessage="1" xr:uid="{3CFBB2CE-36C0-C445-8F6A-E521247899AB}">
          <x14:formula1>
            <xm:f>Despegables!$D$3:$D$17</xm:f>
          </x14:formula1>
          <xm:sqref>F9:H9</xm:sqref>
        </x14:dataValidation>
        <x14:dataValidation type="list" allowBlank="1" showInputMessage="1" showErrorMessage="1" xr:uid="{56E85354-BFEA-7A47-BD72-8B616B0F7C42}">
          <x14:formula1>
            <xm:f>Despegables!$D$3:$D$20</xm:f>
          </x14:formula1>
          <xm:sqref>F8:H8</xm:sqref>
        </x14:dataValidation>
        <x14:dataValidation type="list" allowBlank="1" showInputMessage="1" showErrorMessage="1" xr:uid="{BE1942C4-BB9A-DB46-881B-8D0DE80CD6B9}">
          <x14:formula1>
            <xm:f>Despegables!$F$3:$F$4</xm:f>
          </x14:formula1>
          <xm:sqref>J8:K8</xm:sqref>
        </x14:dataValidation>
        <x14:dataValidation type="list" allowBlank="1" showInputMessage="1" showErrorMessage="1" xr:uid="{F7007EA6-6C67-554D-9010-A809FAFE0B50}">
          <x14:formula1>
            <xm:f>Despegables!$G$3:$G$41</xm:f>
          </x14:formula1>
          <xm:sqref>M8:O8</xm:sqref>
        </x14:dataValidation>
        <x14:dataValidation type="list" allowBlank="1" showInputMessage="1" showErrorMessage="1" xr:uid="{03D495ED-B600-8045-8993-D1E8F0C4DA8C}">
          <x14:formula1>
            <xm:f>Despegables!$B$3:$B$6</xm:f>
          </x14:formula1>
          <xm:sqref>O18:P18 O24:P24 O30:P30 O43:P43 O49:P49 O55:P55 O61:P61 O67:P67</xm:sqref>
        </x14:dataValidation>
        <x14:dataValidation type="list" allowBlank="1" showInputMessage="1" showErrorMessage="1" xr:uid="{0B1BDAF8-B243-425C-9657-CEEE4CD2F3D2}">
          <x14:formula1>
            <xm:f>Despegables!$K$3:$K$4</xm:f>
          </x14:formula1>
          <xm:sqref>O70 L69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Q138"/>
  <sheetViews>
    <sheetView zoomScale="130" zoomScaleNormal="130" zoomScaleSheetLayoutView="100" workbookViewId="0">
      <pane ySplit="3" topLeftCell="A4" activePane="bottomLeft" state="frozen"/>
      <selection pane="bottomLeft" activeCell="S82" sqref="S82"/>
    </sheetView>
  </sheetViews>
  <sheetFormatPr defaultColWidth="10.875" defaultRowHeight="15.95"/>
  <cols>
    <col min="1" max="1" width="3.125" style="17" customWidth="1"/>
    <col min="2" max="2" width="4" style="15" customWidth="1"/>
    <col min="3" max="3" width="12.625" style="15" customWidth="1"/>
    <col min="4" max="4" width="11.875" style="15" customWidth="1"/>
    <col min="5" max="5" width="3.875" style="15" customWidth="1"/>
    <col min="6" max="7" width="12.125" style="15" customWidth="1"/>
    <col min="8" max="8" width="3.875" style="15" customWidth="1"/>
    <col min="9" max="10" width="12.625" style="15" customWidth="1"/>
    <col min="11" max="11" width="3.875" style="15" customWidth="1"/>
    <col min="12" max="12" width="12.5" style="15" customWidth="1"/>
    <col min="13" max="13" width="10.875" style="15" customWidth="1"/>
    <col min="14" max="14" width="8.625" style="15" customWidth="1"/>
    <col min="15" max="15" width="19.625" style="15" customWidth="1"/>
    <col min="16" max="16" width="19.5" style="15" hidden="1" customWidth="1"/>
    <col min="17" max="17" width="4.875" style="15" customWidth="1"/>
    <col min="18" max="18" width="2.125" style="15" customWidth="1"/>
    <col min="19" max="16384" width="10.875" style="15"/>
  </cols>
  <sheetData>
    <row r="1" spans="1:17" ht="15.95" customHeight="1">
      <c r="B1" s="478" t="s">
        <v>0</v>
      </c>
      <c r="C1" s="479"/>
      <c r="D1" s="479"/>
      <c r="E1" s="479"/>
      <c r="F1" s="479"/>
      <c r="G1" s="479"/>
      <c r="H1" s="479"/>
      <c r="I1" s="479"/>
      <c r="J1" s="479"/>
      <c r="K1" s="479"/>
      <c r="L1" s="479"/>
      <c r="M1" s="479"/>
      <c r="N1" s="479"/>
      <c r="O1" s="479"/>
      <c r="P1" s="479"/>
      <c r="Q1" s="480"/>
    </row>
    <row r="2" spans="1:17" ht="22.5" customHeight="1">
      <c r="B2" s="481"/>
      <c r="C2" s="468"/>
      <c r="D2" s="468"/>
      <c r="E2" s="468"/>
      <c r="F2" s="468"/>
      <c r="G2" s="468"/>
      <c r="H2" s="468"/>
      <c r="I2" s="468"/>
      <c r="J2" s="468"/>
      <c r="K2" s="468"/>
      <c r="L2" s="468"/>
      <c r="M2" s="468"/>
      <c r="N2" s="468"/>
      <c r="O2" s="468"/>
      <c r="P2" s="468"/>
      <c r="Q2" s="482"/>
    </row>
    <row r="3" spans="1:17" ht="34.5" customHeight="1">
      <c r="B3" s="567" t="s">
        <v>125</v>
      </c>
      <c r="C3" s="568"/>
      <c r="D3" s="568"/>
      <c r="E3" s="568"/>
      <c r="F3" s="568"/>
      <c r="G3" s="568"/>
      <c r="H3" s="568"/>
      <c r="I3" s="568"/>
      <c r="J3" s="568"/>
      <c r="K3" s="568"/>
      <c r="L3" s="568"/>
      <c r="M3" s="568"/>
      <c r="N3" s="568"/>
      <c r="O3" s="568"/>
      <c r="P3" s="568"/>
      <c r="Q3" s="569"/>
    </row>
    <row r="4" spans="1:17" ht="6.95" customHeight="1">
      <c r="B4" s="141"/>
      <c r="C4" s="133"/>
      <c r="D4" s="133"/>
      <c r="E4" s="133"/>
      <c r="F4" s="133"/>
      <c r="G4" s="133"/>
      <c r="H4" s="133"/>
      <c r="I4" s="133"/>
      <c r="J4" s="133"/>
      <c r="K4" s="133"/>
      <c r="L4" s="133"/>
      <c r="M4" s="133"/>
      <c r="N4" s="133"/>
      <c r="O4" s="133"/>
      <c r="P4" s="133"/>
      <c r="Q4" s="143"/>
    </row>
    <row r="5" spans="1:17" ht="39.75" customHeight="1">
      <c r="B5" s="141"/>
      <c r="C5" s="571" t="s">
        <v>126</v>
      </c>
      <c r="D5" s="571"/>
      <c r="E5" s="571"/>
      <c r="F5" s="571"/>
      <c r="G5" s="571"/>
      <c r="H5" s="571"/>
      <c r="I5" s="571"/>
      <c r="J5" s="571"/>
      <c r="K5" s="571"/>
      <c r="L5" s="571"/>
      <c r="M5" s="571"/>
      <c r="N5" s="571"/>
      <c r="O5" s="571"/>
      <c r="P5" s="133"/>
      <c r="Q5" s="143"/>
    </row>
    <row r="6" spans="1:17" ht="14.1" customHeight="1" thickBot="1">
      <c r="B6" s="141"/>
      <c r="C6" s="388"/>
      <c r="D6" s="388"/>
      <c r="E6" s="388"/>
      <c r="F6" s="388"/>
      <c r="G6" s="388"/>
      <c r="H6" s="388"/>
      <c r="I6" s="388"/>
      <c r="J6" s="388"/>
      <c r="K6" s="388"/>
      <c r="L6" s="388"/>
      <c r="M6" s="388"/>
      <c r="N6" s="388"/>
      <c r="O6" s="388"/>
      <c r="P6" s="133"/>
      <c r="Q6" s="143"/>
    </row>
    <row r="7" spans="1:17" ht="29.1" customHeight="1" thickBot="1">
      <c r="A7" s="128"/>
      <c r="B7" s="141"/>
      <c r="C7" s="576" t="s">
        <v>127</v>
      </c>
      <c r="D7" s="577"/>
      <c r="E7" s="577"/>
      <c r="F7" s="578"/>
      <c r="G7" s="580" t="s">
        <v>53</v>
      </c>
      <c r="H7" s="580"/>
      <c r="I7" s="580"/>
      <c r="J7" s="580"/>
      <c r="K7" s="580"/>
      <c r="L7" s="580"/>
      <c r="M7" s="580"/>
      <c r="N7" s="580"/>
      <c r="O7" s="585"/>
      <c r="P7" s="133"/>
      <c r="Q7" s="143"/>
    </row>
    <row r="8" spans="1:17" ht="8.1" customHeight="1">
      <c r="A8" s="128"/>
      <c r="B8" s="141"/>
      <c r="C8" s="161"/>
      <c r="D8" s="161"/>
      <c r="E8" s="161"/>
      <c r="F8" s="161"/>
      <c r="G8" s="133"/>
      <c r="H8" s="133"/>
      <c r="I8" s="133"/>
      <c r="J8" s="133"/>
      <c r="K8" s="133"/>
      <c r="L8" s="133"/>
      <c r="M8" s="133"/>
      <c r="N8" s="133"/>
      <c r="O8" s="133"/>
      <c r="P8" s="133"/>
      <c r="Q8" s="143"/>
    </row>
    <row r="9" spans="1:17" ht="8.1" customHeight="1" thickBot="1">
      <c r="A9" s="128"/>
      <c r="B9" s="141"/>
      <c r="C9" s="161"/>
      <c r="D9" s="161"/>
      <c r="E9" s="161"/>
      <c r="F9" s="161"/>
      <c r="G9" s="133"/>
      <c r="H9" s="133"/>
      <c r="I9" s="133"/>
      <c r="J9" s="133"/>
      <c r="K9" s="133"/>
      <c r="L9" s="133"/>
      <c r="M9" s="133"/>
      <c r="N9" s="133"/>
      <c r="O9" s="133"/>
      <c r="P9" s="133"/>
      <c r="Q9" s="143"/>
    </row>
    <row r="10" spans="1:17" ht="29.1" customHeight="1" thickBot="1">
      <c r="A10" s="128"/>
      <c r="B10" s="141"/>
      <c r="C10" s="576" t="s">
        <v>128</v>
      </c>
      <c r="D10" s="577"/>
      <c r="E10" s="577"/>
      <c r="F10" s="578"/>
      <c r="G10" s="558" t="s">
        <v>53</v>
      </c>
      <c r="H10" s="558"/>
      <c r="I10" s="558"/>
      <c r="J10" s="558"/>
      <c r="K10" s="558"/>
      <c r="L10" s="558"/>
      <c r="M10" s="558"/>
      <c r="N10" s="558"/>
      <c r="O10" s="559"/>
      <c r="P10" s="133"/>
      <c r="Q10" s="143"/>
    </row>
    <row r="11" spans="1:17" ht="9" customHeight="1" thickBot="1">
      <c r="A11" s="128"/>
      <c r="B11" s="141"/>
      <c r="C11" s="161"/>
      <c r="D11" s="161"/>
      <c r="E11" s="161"/>
      <c r="F11" s="161"/>
      <c r="G11" s="133"/>
      <c r="H11" s="133"/>
      <c r="I11" s="133"/>
      <c r="J11" s="133"/>
      <c r="K11" s="133"/>
      <c r="L11" s="133"/>
      <c r="M11" s="133"/>
      <c r="N11" s="133"/>
      <c r="O11" s="133"/>
      <c r="P11" s="133"/>
      <c r="Q11" s="143"/>
    </row>
    <row r="12" spans="1:17" ht="53.1" customHeight="1" thickBot="1">
      <c r="A12" s="128"/>
      <c r="B12" s="141"/>
      <c r="C12" s="647" t="s">
        <v>129</v>
      </c>
      <c r="D12" s="648"/>
      <c r="E12" s="648"/>
      <c r="F12" s="649"/>
      <c r="G12" s="580" t="s">
        <v>53</v>
      </c>
      <c r="H12" s="580"/>
      <c r="I12" s="580"/>
      <c r="J12" s="580"/>
      <c r="K12" s="580"/>
      <c r="L12" s="580"/>
      <c r="M12" s="580"/>
      <c r="N12" s="580"/>
      <c r="O12" s="585"/>
      <c r="P12" s="133"/>
      <c r="Q12" s="143"/>
    </row>
    <row r="13" spans="1:17" ht="9" customHeight="1" thickBot="1">
      <c r="A13" s="128"/>
      <c r="B13" s="141"/>
      <c r="C13" s="161"/>
      <c r="D13" s="161"/>
      <c r="E13" s="161"/>
      <c r="F13" s="161"/>
      <c r="G13" s="133"/>
      <c r="H13" s="133"/>
      <c r="I13" s="133"/>
      <c r="J13" s="133"/>
      <c r="K13" s="133"/>
      <c r="L13" s="133"/>
      <c r="M13" s="133"/>
      <c r="N13" s="133"/>
      <c r="O13" s="133"/>
      <c r="P13" s="133"/>
      <c r="Q13" s="143"/>
    </row>
    <row r="14" spans="1:17" ht="36.950000000000003" customHeight="1">
      <c r="A14" s="128"/>
      <c r="B14" s="141"/>
      <c r="C14" s="576" t="s">
        <v>130</v>
      </c>
      <c r="D14" s="577"/>
      <c r="E14" s="577"/>
      <c r="F14" s="578"/>
      <c r="G14" s="658" t="s">
        <v>131</v>
      </c>
      <c r="H14" s="658"/>
      <c r="I14" s="658"/>
      <c r="J14" s="658"/>
      <c r="K14" s="658"/>
      <c r="L14" s="658"/>
      <c r="M14" s="658"/>
      <c r="N14" s="658"/>
      <c r="O14" s="659"/>
      <c r="P14" s="133"/>
      <c r="Q14" s="143"/>
    </row>
    <row r="15" spans="1:17" ht="8.1" customHeight="1" thickBot="1">
      <c r="A15" s="128"/>
      <c r="B15" s="141"/>
      <c r="C15" s="161"/>
      <c r="D15" s="161"/>
      <c r="E15" s="161"/>
      <c r="F15" s="161"/>
      <c r="G15" s="133"/>
      <c r="H15" s="133"/>
      <c r="I15" s="133"/>
      <c r="J15" s="133"/>
      <c r="K15" s="133"/>
      <c r="L15" s="133"/>
      <c r="M15" s="133"/>
      <c r="N15" s="133"/>
      <c r="O15" s="133"/>
      <c r="P15" s="133"/>
      <c r="Q15" s="143"/>
    </row>
    <row r="16" spans="1:17" ht="51.95" customHeight="1">
      <c r="A16" s="128"/>
      <c r="B16" s="141"/>
      <c r="C16" s="576" t="s">
        <v>132</v>
      </c>
      <c r="D16" s="577"/>
      <c r="E16" s="577"/>
      <c r="F16" s="578"/>
      <c r="G16" s="658" t="s">
        <v>133</v>
      </c>
      <c r="H16" s="660"/>
      <c r="I16" s="660"/>
      <c r="J16" s="660"/>
      <c r="K16" s="660"/>
      <c r="L16" s="660"/>
      <c r="M16" s="660"/>
      <c r="N16" s="660"/>
      <c r="O16" s="661"/>
      <c r="P16" s="133"/>
      <c r="Q16" s="143"/>
    </row>
    <row r="17" spans="1:17" ht="8.1" customHeight="1" thickBot="1">
      <c r="A17" s="128"/>
      <c r="B17" s="141"/>
      <c r="C17" s="161"/>
      <c r="D17" s="161"/>
      <c r="E17" s="161"/>
      <c r="F17" s="161"/>
      <c r="G17" s="133"/>
      <c r="H17" s="133"/>
      <c r="I17" s="133"/>
      <c r="J17" s="133"/>
      <c r="K17" s="133"/>
      <c r="L17" s="133"/>
      <c r="M17" s="133"/>
      <c r="N17" s="133"/>
      <c r="O17" s="133"/>
      <c r="P17" s="133"/>
      <c r="Q17" s="143"/>
    </row>
    <row r="18" spans="1:17" ht="47.1" customHeight="1">
      <c r="A18" s="128"/>
      <c r="B18" s="141"/>
      <c r="C18" s="576" t="s">
        <v>134</v>
      </c>
      <c r="D18" s="577"/>
      <c r="E18" s="577"/>
      <c r="F18" s="578"/>
      <c r="G18" s="580" t="s">
        <v>135</v>
      </c>
      <c r="H18" s="580"/>
      <c r="I18" s="580"/>
      <c r="J18" s="580"/>
      <c r="K18" s="580"/>
      <c r="L18" s="580"/>
      <c r="M18" s="580"/>
      <c r="N18" s="580"/>
      <c r="O18" s="585"/>
      <c r="P18" s="133"/>
      <c r="Q18" s="143"/>
    </row>
    <row r="19" spans="1:17" ht="12" customHeight="1" thickBot="1">
      <c r="A19" s="128"/>
      <c r="B19" s="141"/>
      <c r="C19" s="146"/>
      <c r="D19" s="146"/>
      <c r="E19" s="146"/>
      <c r="F19" s="146"/>
      <c r="G19" s="133"/>
      <c r="H19" s="133"/>
      <c r="I19" s="133"/>
      <c r="J19" s="133"/>
      <c r="K19" s="133"/>
      <c r="L19" s="133"/>
      <c r="M19" s="133"/>
      <c r="N19" s="133"/>
      <c r="O19" s="133"/>
      <c r="P19" s="133"/>
      <c r="Q19" s="143"/>
    </row>
    <row r="20" spans="1:17" ht="45" customHeight="1" thickBot="1">
      <c r="A20" s="128"/>
      <c r="B20" s="141"/>
      <c r="C20" s="576" t="s">
        <v>136</v>
      </c>
      <c r="D20" s="577"/>
      <c r="E20" s="577"/>
      <c r="F20" s="578"/>
      <c r="G20" s="580" t="s">
        <v>53</v>
      </c>
      <c r="H20" s="580"/>
      <c r="I20" s="580"/>
      <c r="J20" s="581" t="s">
        <v>137</v>
      </c>
      <c r="K20" s="574"/>
      <c r="L20" s="575"/>
      <c r="M20" s="580" t="s">
        <v>53</v>
      </c>
      <c r="N20" s="580"/>
      <c r="O20" s="585"/>
      <c r="P20" s="133"/>
      <c r="Q20" s="143"/>
    </row>
    <row r="21" spans="1:17" ht="12" customHeight="1">
      <c r="A21" s="128"/>
      <c r="B21" s="141"/>
      <c r="C21" s="144"/>
      <c r="D21" s="144"/>
      <c r="E21" s="144"/>
      <c r="F21" s="144"/>
      <c r="G21" s="133"/>
      <c r="H21" s="133"/>
      <c r="I21" s="133"/>
      <c r="J21" s="133"/>
      <c r="K21" s="133"/>
      <c r="L21" s="133"/>
      <c r="M21" s="133"/>
      <c r="N21" s="133"/>
      <c r="O21" s="133"/>
      <c r="P21" s="133"/>
      <c r="Q21" s="143"/>
    </row>
    <row r="22" spans="1:17" ht="42.95" customHeight="1">
      <c r="A22" s="128"/>
      <c r="B22" s="141"/>
      <c r="C22" s="573" t="s">
        <v>138</v>
      </c>
      <c r="D22" s="574"/>
      <c r="E22" s="574"/>
      <c r="F22" s="575"/>
      <c r="G22" s="584">
        <v>0</v>
      </c>
      <c r="H22" s="584"/>
      <c r="I22" s="584"/>
      <c r="J22" s="527" t="s">
        <v>139</v>
      </c>
      <c r="K22" s="528"/>
      <c r="L22" s="529"/>
      <c r="M22" s="582" t="s">
        <v>140</v>
      </c>
      <c r="N22" s="582"/>
      <c r="O22" s="583"/>
      <c r="P22" s="133"/>
      <c r="Q22" s="143"/>
    </row>
    <row r="23" spans="1:17" ht="12" customHeight="1">
      <c r="A23" s="128"/>
      <c r="B23" s="141"/>
      <c r="C23" s="144"/>
      <c r="D23" s="144"/>
      <c r="E23" s="144"/>
      <c r="F23" s="144"/>
      <c r="G23" s="133"/>
      <c r="H23" s="133"/>
      <c r="I23" s="133"/>
      <c r="J23" s="133"/>
      <c r="K23" s="133"/>
      <c r="L23" s="133"/>
      <c r="M23" s="133"/>
      <c r="N23" s="133"/>
      <c r="O23" s="133"/>
      <c r="P23" s="133"/>
      <c r="Q23" s="143"/>
    </row>
    <row r="24" spans="1:17" ht="51" customHeight="1" thickBot="1">
      <c r="A24" s="128"/>
      <c r="B24" s="141"/>
      <c r="C24" s="581" t="s">
        <v>141</v>
      </c>
      <c r="D24" s="574"/>
      <c r="E24" s="575"/>
      <c r="F24" s="580" t="s">
        <v>53</v>
      </c>
      <c r="G24" s="580"/>
      <c r="H24" s="580"/>
      <c r="I24" s="580"/>
      <c r="J24" s="581" t="s">
        <v>142</v>
      </c>
      <c r="K24" s="574"/>
      <c r="L24" s="575"/>
      <c r="M24" s="580" t="s">
        <v>53</v>
      </c>
      <c r="N24" s="580"/>
      <c r="O24" s="585"/>
      <c r="P24" s="161"/>
      <c r="Q24" s="143"/>
    </row>
    <row r="25" spans="1:17" ht="23.1" customHeight="1">
      <c r="A25" s="128"/>
      <c r="B25" s="141"/>
      <c r="C25" s="133"/>
      <c r="D25" s="133"/>
      <c r="E25" s="133"/>
      <c r="F25" s="133"/>
      <c r="G25" s="133"/>
      <c r="H25" s="133"/>
      <c r="I25" s="133"/>
      <c r="J25" s="133"/>
      <c r="K25" s="133"/>
      <c r="L25" s="133"/>
      <c r="M25" s="133"/>
      <c r="N25" s="133"/>
      <c r="O25" s="133"/>
      <c r="P25" s="133"/>
      <c r="Q25" s="143"/>
    </row>
    <row r="26" spans="1:17" s="87" customFormat="1" ht="32.1" customHeight="1">
      <c r="A26" s="130"/>
      <c r="B26" s="162" t="s">
        <v>143</v>
      </c>
      <c r="C26" s="163"/>
      <c r="D26" s="163"/>
      <c r="E26" s="163"/>
      <c r="F26" s="163"/>
      <c r="G26" s="163"/>
      <c r="H26" s="163"/>
      <c r="I26" s="163"/>
      <c r="J26" s="163"/>
      <c r="K26" s="163"/>
      <c r="L26" s="163"/>
      <c r="M26" s="163"/>
      <c r="N26" s="163"/>
      <c r="O26" s="163"/>
      <c r="P26" s="13"/>
      <c r="Q26" s="164"/>
    </row>
    <row r="27" spans="1:17" ht="24" customHeight="1" thickBot="1">
      <c r="B27" s="141"/>
      <c r="C27" s="639" t="s">
        <v>144</v>
      </c>
      <c r="D27" s="639"/>
      <c r="E27" s="639"/>
      <c r="F27" s="639"/>
      <c r="G27" s="639"/>
      <c r="H27" s="142"/>
      <c r="I27" s="142"/>
      <c r="J27" s="639" t="s">
        <v>145</v>
      </c>
      <c r="K27" s="639"/>
      <c r="L27" s="639"/>
      <c r="M27" s="639"/>
      <c r="N27" s="639"/>
      <c r="O27" s="639"/>
      <c r="P27" s="165"/>
      <c r="Q27" s="143"/>
    </row>
    <row r="28" spans="1:17" ht="24.95" customHeight="1" thickBot="1">
      <c r="A28" s="128"/>
      <c r="B28" s="141"/>
      <c r="C28" s="640"/>
      <c r="D28" s="640"/>
      <c r="E28" s="640"/>
      <c r="F28" s="640"/>
      <c r="G28" s="640"/>
      <c r="H28" s="142"/>
      <c r="I28" s="142"/>
      <c r="J28" s="640"/>
      <c r="K28" s="640"/>
      <c r="L28" s="640"/>
      <c r="M28" s="640"/>
      <c r="N28" s="640"/>
      <c r="O28" s="640"/>
      <c r="P28" s="142"/>
      <c r="Q28" s="143"/>
    </row>
    <row r="29" spans="1:17" s="87" customFormat="1" ht="12" customHeight="1">
      <c r="B29" s="166"/>
      <c r="C29" s="163"/>
      <c r="D29" s="13"/>
      <c r="E29" s="13"/>
      <c r="F29" s="13"/>
      <c r="G29" s="13"/>
      <c r="H29" s="13"/>
      <c r="I29" s="13"/>
      <c r="J29" s="13"/>
      <c r="K29" s="13"/>
      <c r="L29" s="13"/>
      <c r="M29" s="13"/>
      <c r="N29" s="13"/>
      <c r="O29" s="13"/>
      <c r="P29" s="13"/>
      <c r="Q29" s="164"/>
    </row>
    <row r="30" spans="1:17" ht="24" customHeight="1">
      <c r="B30" s="141"/>
      <c r="C30" s="187" t="s">
        <v>146</v>
      </c>
      <c r="D30" s="167"/>
      <c r="E30" s="167"/>
      <c r="F30" s="167"/>
      <c r="G30" s="167"/>
      <c r="H30" s="142"/>
      <c r="I30" s="142"/>
      <c r="J30" s="142"/>
      <c r="K30" s="142"/>
      <c r="L30" s="142"/>
      <c r="M30" s="142"/>
      <c r="N30" s="142"/>
      <c r="O30" s="256" t="s">
        <v>63</v>
      </c>
      <c r="P30" s="142"/>
      <c r="Q30" s="143"/>
    </row>
    <row r="31" spans="1:17" ht="78.95" customHeight="1">
      <c r="B31" s="141"/>
      <c r="C31" s="602" t="s">
        <v>147</v>
      </c>
      <c r="D31" s="508"/>
      <c r="E31" s="508"/>
      <c r="F31" s="508"/>
      <c r="G31" s="508"/>
      <c r="H31" s="508"/>
      <c r="I31" s="508"/>
      <c r="J31" s="508"/>
      <c r="K31" s="508"/>
      <c r="L31" s="508"/>
      <c r="M31" s="509"/>
      <c r="N31" s="142"/>
      <c r="O31" s="188" t="s">
        <v>148</v>
      </c>
      <c r="P31" s="142"/>
      <c r="Q31" s="143"/>
    </row>
    <row r="32" spans="1:17" ht="11.1" customHeight="1">
      <c r="B32" s="141"/>
      <c r="C32" s="168"/>
      <c r="D32" s="142"/>
      <c r="E32" s="142"/>
      <c r="F32" s="142"/>
      <c r="G32" s="142"/>
      <c r="H32" s="142"/>
      <c r="I32" s="142"/>
      <c r="J32" s="142"/>
      <c r="K32" s="142"/>
      <c r="L32" s="142"/>
      <c r="M32" s="142"/>
      <c r="N32" s="142"/>
      <c r="O32" s="142"/>
      <c r="P32" s="142"/>
      <c r="Q32" s="143"/>
    </row>
    <row r="33" spans="1:17" ht="24" customHeight="1" thickBot="1">
      <c r="B33" s="141"/>
      <c r="C33" s="187" t="s">
        <v>149</v>
      </c>
      <c r="D33" s="167"/>
      <c r="E33" s="167"/>
      <c r="F33" s="167"/>
      <c r="G33" s="167"/>
      <c r="H33" s="142"/>
      <c r="I33" s="142"/>
      <c r="J33" s="142"/>
      <c r="K33" s="142"/>
      <c r="L33" s="142"/>
      <c r="M33" s="142"/>
      <c r="N33" s="142"/>
      <c r="O33" s="142"/>
      <c r="P33" s="142"/>
      <c r="Q33" s="143"/>
    </row>
    <row r="34" spans="1:17" ht="87.95" customHeight="1" thickBot="1">
      <c r="B34" s="141"/>
      <c r="C34" s="579" t="s">
        <v>150</v>
      </c>
      <c r="D34" s="579"/>
      <c r="E34" s="579"/>
      <c r="F34" s="579"/>
      <c r="G34" s="579"/>
      <c r="H34" s="579"/>
      <c r="I34" s="579"/>
      <c r="J34" s="579"/>
      <c r="K34" s="579"/>
      <c r="L34" s="579"/>
      <c r="M34" s="579"/>
      <c r="N34" s="142"/>
      <c r="O34" s="188" t="s">
        <v>151</v>
      </c>
      <c r="P34" s="142"/>
      <c r="Q34" s="143"/>
    </row>
    <row r="35" spans="1:17" ht="11.1" customHeight="1">
      <c r="B35" s="141"/>
      <c r="C35" s="168"/>
      <c r="D35" s="142"/>
      <c r="E35" s="142"/>
      <c r="F35" s="142"/>
      <c r="G35" s="142"/>
      <c r="H35" s="142"/>
      <c r="I35" s="142"/>
      <c r="J35" s="142"/>
      <c r="K35" s="142"/>
      <c r="L35" s="142"/>
      <c r="M35" s="142"/>
      <c r="N35" s="142"/>
      <c r="O35" s="142"/>
      <c r="P35" s="142"/>
      <c r="Q35" s="143"/>
    </row>
    <row r="36" spans="1:17" ht="11.1" customHeight="1">
      <c r="B36" s="141"/>
      <c r="C36" s="168"/>
      <c r="D36" s="142"/>
      <c r="E36" s="142"/>
      <c r="F36" s="142"/>
      <c r="G36" s="142"/>
      <c r="H36" s="142"/>
      <c r="I36" s="142"/>
      <c r="J36" s="142"/>
      <c r="K36" s="142"/>
      <c r="L36" s="142"/>
      <c r="M36" s="142"/>
      <c r="N36" s="142"/>
      <c r="O36" s="142"/>
      <c r="P36" s="142"/>
      <c r="Q36" s="143"/>
    </row>
    <row r="37" spans="1:17" ht="38.25" customHeight="1">
      <c r="A37" s="20"/>
      <c r="B37" s="141"/>
      <c r="C37" s="600" t="s">
        <v>152</v>
      </c>
      <c r="D37" s="601"/>
      <c r="E37" s="601"/>
      <c r="F37" s="601"/>
      <c r="G37" s="601"/>
      <c r="H37" s="601"/>
      <c r="I37" s="601"/>
      <c r="J37" s="601"/>
      <c r="K37" s="601"/>
      <c r="L37" s="601"/>
      <c r="M37" s="601"/>
      <c r="N37" s="601"/>
      <c r="O37" s="601"/>
      <c r="P37" s="133"/>
      <c r="Q37" s="143"/>
    </row>
    <row r="38" spans="1:17" ht="36.950000000000003" customHeight="1">
      <c r="B38" s="607" t="s">
        <v>153</v>
      </c>
      <c r="C38" s="608"/>
      <c r="D38" s="608"/>
      <c r="E38" s="608"/>
      <c r="F38" s="608"/>
      <c r="G38" s="608"/>
      <c r="H38" s="608"/>
      <c r="I38" s="608"/>
      <c r="J38" s="608"/>
      <c r="K38" s="608"/>
      <c r="L38" s="608"/>
      <c r="M38" s="608"/>
      <c r="N38" s="142"/>
      <c r="O38" s="256" t="s">
        <v>63</v>
      </c>
      <c r="P38" s="339" t="s">
        <v>64</v>
      </c>
      <c r="Q38" s="143"/>
    </row>
    <row r="39" spans="1:17" s="86" customFormat="1" ht="18.95" customHeight="1" thickBot="1">
      <c r="A39" s="85"/>
      <c r="B39" s="169"/>
      <c r="C39" s="570">
        <v>1</v>
      </c>
      <c r="D39" s="570"/>
      <c r="E39" s="152"/>
      <c r="F39" s="570">
        <v>2</v>
      </c>
      <c r="G39" s="570"/>
      <c r="H39" s="152"/>
      <c r="I39" s="570">
        <v>3</v>
      </c>
      <c r="J39" s="570"/>
      <c r="K39" s="152"/>
      <c r="L39" s="570">
        <v>4</v>
      </c>
      <c r="M39" s="570"/>
      <c r="N39" s="152"/>
      <c r="O39" s="572" t="s">
        <v>65</v>
      </c>
      <c r="P39" s="572"/>
      <c r="Q39" s="170"/>
    </row>
    <row r="40" spans="1:17" ht="102.95" customHeight="1" thickBot="1">
      <c r="B40" s="141"/>
      <c r="C40" s="521" t="s">
        <v>154</v>
      </c>
      <c r="D40" s="522"/>
      <c r="E40" s="142"/>
      <c r="F40" s="521" t="s">
        <v>155</v>
      </c>
      <c r="G40" s="522"/>
      <c r="H40" s="142"/>
      <c r="I40" s="521" t="s">
        <v>156</v>
      </c>
      <c r="J40" s="522"/>
      <c r="K40" s="142"/>
      <c r="L40" s="521" t="s">
        <v>157</v>
      </c>
      <c r="M40" s="522"/>
      <c r="N40" s="142"/>
      <c r="O40" s="138"/>
      <c r="P40" s="138"/>
      <c r="Q40" s="143"/>
    </row>
    <row r="41" spans="1:17" ht="12" customHeight="1" thickBot="1">
      <c r="B41" s="141"/>
      <c r="C41" s="13"/>
      <c r="D41" s="142"/>
      <c r="E41" s="142"/>
      <c r="F41" s="142"/>
      <c r="G41" s="142"/>
      <c r="H41" s="142"/>
      <c r="I41" s="142"/>
      <c r="J41" s="142"/>
      <c r="K41" s="142"/>
      <c r="L41" s="142"/>
      <c r="M41" s="142"/>
      <c r="N41" s="142"/>
      <c r="O41" s="142"/>
      <c r="P41" s="142"/>
      <c r="Q41" s="143"/>
    </row>
    <row r="42" spans="1:17" ht="39" customHeight="1">
      <c r="A42" s="128"/>
      <c r="B42" s="141"/>
      <c r="C42" s="662" t="s">
        <v>158</v>
      </c>
      <c r="D42" s="595"/>
      <c r="E42" s="595"/>
      <c r="F42" s="595"/>
      <c r="G42" s="595"/>
      <c r="H42" s="595"/>
      <c r="I42" s="595"/>
      <c r="J42" s="595"/>
      <c r="K42" s="595"/>
      <c r="L42" s="595"/>
      <c r="M42" s="596"/>
      <c r="N42" s="142"/>
      <c r="O42" s="189"/>
      <c r="P42" s="133"/>
      <c r="Q42" s="143"/>
    </row>
    <row r="43" spans="1:17" ht="99.95" customHeight="1" thickBot="1">
      <c r="B43" s="141"/>
      <c r="C43" s="609" t="s">
        <v>159</v>
      </c>
      <c r="D43" s="610"/>
      <c r="E43" s="610"/>
      <c r="F43" s="610"/>
      <c r="G43" s="610"/>
      <c r="H43" s="610"/>
      <c r="I43" s="610"/>
      <c r="J43" s="610"/>
      <c r="K43" s="610"/>
      <c r="L43" s="610"/>
      <c r="M43" s="611"/>
      <c r="N43" s="142"/>
      <c r="O43" s="349" t="s">
        <v>160</v>
      </c>
      <c r="P43" s="142"/>
      <c r="Q43" s="143"/>
    </row>
    <row r="44" spans="1:17" ht="45.95" customHeight="1">
      <c r="B44" s="607" t="s">
        <v>161</v>
      </c>
      <c r="C44" s="608"/>
      <c r="D44" s="608"/>
      <c r="E44" s="608"/>
      <c r="F44" s="608"/>
      <c r="G44" s="608"/>
      <c r="H44" s="608"/>
      <c r="I44" s="608"/>
      <c r="J44" s="608"/>
      <c r="K44" s="608"/>
      <c r="L44" s="608"/>
      <c r="M44" s="608"/>
      <c r="N44" s="142"/>
      <c r="O44" s="256" t="s">
        <v>63</v>
      </c>
      <c r="P44" s="339" t="s">
        <v>64</v>
      </c>
      <c r="Q44" s="143"/>
    </row>
    <row r="45" spans="1:17" s="86" customFormat="1" ht="20.100000000000001" customHeight="1" thickBot="1">
      <c r="A45" s="85"/>
      <c r="B45" s="169"/>
      <c r="C45" s="570">
        <v>1</v>
      </c>
      <c r="D45" s="570"/>
      <c r="E45" s="152"/>
      <c r="F45" s="570">
        <v>2</v>
      </c>
      <c r="G45" s="570"/>
      <c r="H45" s="152"/>
      <c r="I45" s="570">
        <v>3</v>
      </c>
      <c r="J45" s="570"/>
      <c r="K45" s="152"/>
      <c r="L45" s="570">
        <v>4</v>
      </c>
      <c r="M45" s="570"/>
      <c r="N45" s="152"/>
      <c r="O45" s="572" t="s">
        <v>65</v>
      </c>
      <c r="P45" s="572"/>
      <c r="Q45" s="170"/>
    </row>
    <row r="46" spans="1:17" ht="80.099999999999994" customHeight="1">
      <c r="B46" s="141"/>
      <c r="C46" s="521" t="s">
        <v>162</v>
      </c>
      <c r="D46" s="522"/>
      <c r="E46" s="142"/>
      <c r="F46" s="521" t="s">
        <v>163</v>
      </c>
      <c r="G46" s="522"/>
      <c r="H46" s="142"/>
      <c r="I46" s="521" t="s">
        <v>164</v>
      </c>
      <c r="J46" s="522"/>
      <c r="K46" s="142"/>
      <c r="L46" s="521" t="s">
        <v>165</v>
      </c>
      <c r="M46" s="522"/>
      <c r="N46" s="142"/>
      <c r="O46" s="138"/>
      <c r="P46" s="138"/>
      <c r="Q46" s="143"/>
    </row>
    <row r="47" spans="1:17" ht="14.1" customHeight="1" thickBot="1">
      <c r="B47" s="141"/>
      <c r="C47" s="13"/>
      <c r="D47" s="142"/>
      <c r="E47" s="142"/>
      <c r="F47" s="142"/>
      <c r="G47" s="142"/>
      <c r="H47" s="142"/>
      <c r="I47" s="142"/>
      <c r="J47" s="142"/>
      <c r="K47" s="142"/>
      <c r="L47" s="142"/>
      <c r="M47" s="142"/>
      <c r="N47" s="142"/>
      <c r="O47" s="142"/>
      <c r="P47" s="142"/>
      <c r="Q47" s="143"/>
    </row>
    <row r="48" spans="1:17" ht="84" customHeight="1" thickBot="1">
      <c r="B48" s="141"/>
      <c r="C48" s="602" t="s">
        <v>166</v>
      </c>
      <c r="D48" s="508"/>
      <c r="E48" s="508"/>
      <c r="F48" s="508"/>
      <c r="G48" s="508"/>
      <c r="H48" s="508"/>
      <c r="I48" s="508"/>
      <c r="J48" s="508"/>
      <c r="K48" s="508"/>
      <c r="L48" s="508"/>
      <c r="M48" s="508"/>
      <c r="N48" s="508"/>
      <c r="O48" s="509"/>
      <c r="P48" s="142"/>
      <c r="Q48" s="143"/>
    </row>
    <row r="49" spans="1:17" ht="15.95" customHeight="1">
      <c r="B49" s="141"/>
      <c r="C49" s="171"/>
      <c r="D49" s="172"/>
      <c r="E49" s="172"/>
      <c r="F49" s="172"/>
      <c r="G49" s="172"/>
      <c r="H49" s="172"/>
      <c r="I49" s="172"/>
      <c r="J49" s="172"/>
      <c r="K49" s="172"/>
      <c r="L49" s="172"/>
      <c r="M49" s="172"/>
      <c r="N49" s="142"/>
      <c r="O49" s="173"/>
      <c r="P49" s="142"/>
      <c r="Q49" s="143"/>
    </row>
    <row r="50" spans="1:17" ht="44.1" customHeight="1">
      <c r="A50" s="128"/>
      <c r="B50" s="141"/>
      <c r="C50" s="527" t="s">
        <v>167</v>
      </c>
      <c r="D50" s="528"/>
      <c r="E50" s="528"/>
      <c r="F50" s="528"/>
      <c r="G50" s="528"/>
      <c r="H50" s="528"/>
      <c r="I50" s="528"/>
      <c r="J50" s="528"/>
      <c r="K50" s="528"/>
      <c r="L50" s="528"/>
      <c r="M50" s="529"/>
      <c r="N50" s="142"/>
      <c r="O50" s="189"/>
      <c r="P50" s="133"/>
      <c r="Q50" s="143"/>
    </row>
    <row r="51" spans="1:17" ht="15.95" customHeight="1">
      <c r="B51" s="141"/>
      <c r="C51" s="171"/>
      <c r="D51" s="172"/>
      <c r="E51" s="172"/>
      <c r="F51" s="172"/>
      <c r="G51" s="172"/>
      <c r="H51" s="172"/>
      <c r="I51" s="172"/>
      <c r="J51" s="172"/>
      <c r="K51" s="172"/>
      <c r="L51" s="172"/>
      <c r="M51" s="172"/>
      <c r="N51" s="142"/>
      <c r="O51" s="173"/>
      <c r="P51" s="142"/>
      <c r="Q51" s="143"/>
    </row>
    <row r="52" spans="1:17" ht="72" customHeight="1">
      <c r="B52" s="141"/>
      <c r="C52" s="627" t="s">
        <v>168</v>
      </c>
      <c r="D52" s="628"/>
      <c r="E52" s="628"/>
      <c r="F52" s="628"/>
      <c r="G52" s="628"/>
      <c r="H52" s="628"/>
      <c r="I52" s="628"/>
      <c r="J52" s="628"/>
      <c r="K52" s="628"/>
      <c r="L52" s="628"/>
      <c r="M52" s="628"/>
      <c r="N52" s="628"/>
      <c r="O52" s="629"/>
      <c r="P52" s="142"/>
      <c r="Q52" s="143"/>
    </row>
    <row r="53" spans="1:17" ht="15.95" customHeight="1">
      <c r="B53" s="141"/>
      <c r="C53" s="171"/>
      <c r="D53" s="172"/>
      <c r="E53" s="172"/>
      <c r="F53" s="172"/>
      <c r="G53" s="172"/>
      <c r="H53" s="172"/>
      <c r="I53" s="172"/>
      <c r="J53" s="172"/>
      <c r="K53" s="172"/>
      <c r="L53" s="172"/>
      <c r="M53" s="172"/>
      <c r="N53" s="142"/>
      <c r="O53" s="173"/>
      <c r="P53" s="142"/>
      <c r="Q53" s="143"/>
    </row>
    <row r="54" spans="1:17" ht="24" customHeight="1">
      <c r="A54" s="128"/>
      <c r="B54" s="141"/>
      <c r="C54" s="631" t="s">
        <v>169</v>
      </c>
      <c r="D54" s="632"/>
      <c r="E54" s="632"/>
      <c r="F54" s="632"/>
      <c r="G54" s="632"/>
      <c r="H54" s="632"/>
      <c r="I54" s="632"/>
      <c r="J54" s="632"/>
      <c r="K54" s="632"/>
      <c r="L54" s="632"/>
      <c r="M54" s="632"/>
      <c r="N54" s="632"/>
      <c r="O54" s="633"/>
      <c r="P54" s="142"/>
      <c r="Q54" s="143"/>
    </row>
    <row r="55" spans="1:17" ht="6" customHeight="1">
      <c r="B55" s="141"/>
      <c r="C55" s="174"/>
      <c r="D55" s="174"/>
      <c r="E55" s="174"/>
      <c r="F55" s="175"/>
      <c r="G55" s="175"/>
      <c r="H55" s="172"/>
      <c r="I55" s="174"/>
      <c r="J55" s="174"/>
      <c r="K55" s="172"/>
      <c r="L55" s="172"/>
      <c r="M55" s="172"/>
      <c r="N55" s="142"/>
      <c r="O55" s="173"/>
      <c r="P55" s="142"/>
      <c r="Q55" s="143"/>
    </row>
    <row r="56" spans="1:17" ht="38.1" customHeight="1" thickBot="1">
      <c r="B56" s="141"/>
      <c r="C56" s="603" t="s">
        <v>170</v>
      </c>
      <c r="D56" s="603"/>
      <c r="E56" s="176"/>
      <c r="F56" s="603" t="s">
        <v>171</v>
      </c>
      <c r="G56" s="604"/>
      <c r="H56" s="176"/>
      <c r="I56" s="605" t="s">
        <v>172</v>
      </c>
      <c r="J56" s="606"/>
      <c r="K56" s="176"/>
      <c r="L56" s="560" t="s">
        <v>173</v>
      </c>
      <c r="M56" s="561"/>
      <c r="N56" s="177"/>
      <c r="O56" s="126" t="s">
        <v>174</v>
      </c>
      <c r="P56" s="142"/>
      <c r="Q56" s="143"/>
    </row>
    <row r="57" spans="1:17" ht="9" customHeight="1" thickBot="1">
      <c r="B57" s="141"/>
      <c r="C57" s="171"/>
      <c r="D57" s="172"/>
      <c r="E57" s="172"/>
      <c r="F57" s="172"/>
      <c r="G57" s="172"/>
      <c r="H57" s="172"/>
      <c r="I57" s="172"/>
      <c r="J57" s="172"/>
      <c r="K57" s="172"/>
      <c r="L57" s="172"/>
      <c r="M57" s="172"/>
      <c r="N57" s="142"/>
      <c r="O57" s="173"/>
      <c r="P57" s="142"/>
      <c r="Q57" s="143"/>
    </row>
    <row r="58" spans="1:17" ht="21.95" customHeight="1">
      <c r="B58" s="141"/>
      <c r="C58" s="562" t="s">
        <v>175</v>
      </c>
      <c r="D58" s="563"/>
      <c r="E58" s="172"/>
      <c r="F58" s="589">
        <v>0</v>
      </c>
      <c r="G58" s="589"/>
      <c r="H58" s="172"/>
      <c r="I58" s="589">
        <v>0</v>
      </c>
      <c r="J58" s="589"/>
      <c r="K58" s="172"/>
      <c r="L58" s="589">
        <v>0</v>
      </c>
      <c r="M58" s="589"/>
      <c r="N58" s="142"/>
      <c r="O58" s="122">
        <f>SUM(F58,I58,L58)</f>
        <v>0</v>
      </c>
      <c r="P58" s="178"/>
      <c r="Q58" s="143"/>
    </row>
    <row r="59" spans="1:17" ht="21.95" customHeight="1">
      <c r="B59" s="141"/>
      <c r="C59" s="634" t="s">
        <v>176</v>
      </c>
      <c r="D59" s="563"/>
      <c r="E59" s="172"/>
      <c r="F59" s="589">
        <v>0</v>
      </c>
      <c r="G59" s="589"/>
      <c r="H59" s="172"/>
      <c r="I59" s="589">
        <v>0</v>
      </c>
      <c r="J59" s="589"/>
      <c r="K59" s="172"/>
      <c r="L59" s="589">
        <v>0</v>
      </c>
      <c r="M59" s="589"/>
      <c r="N59" s="142"/>
      <c r="O59" s="122">
        <f t="shared" ref="O59" si="0">SUM(F59,I59,L59)</f>
        <v>0</v>
      </c>
      <c r="P59" s="178"/>
      <c r="Q59" s="143"/>
    </row>
    <row r="60" spans="1:17" ht="21.95" customHeight="1">
      <c r="B60" s="141"/>
      <c r="C60" s="562" t="s">
        <v>177</v>
      </c>
      <c r="D60" s="563"/>
      <c r="E60" s="172"/>
      <c r="F60" s="589">
        <v>0</v>
      </c>
      <c r="G60" s="589"/>
      <c r="H60" s="172"/>
      <c r="I60" s="589">
        <v>0</v>
      </c>
      <c r="J60" s="589"/>
      <c r="K60" s="172"/>
      <c r="L60" s="589">
        <v>0</v>
      </c>
      <c r="M60" s="589"/>
      <c r="N60" s="142"/>
      <c r="O60" s="122">
        <f t="shared" ref="O60:O62" si="1">SUM(F60,I60,L60)</f>
        <v>0</v>
      </c>
      <c r="P60" s="178"/>
      <c r="Q60" s="143"/>
    </row>
    <row r="61" spans="1:17" ht="21.95" customHeight="1">
      <c r="B61" s="141"/>
      <c r="C61" s="562" t="s">
        <v>178</v>
      </c>
      <c r="D61" s="563"/>
      <c r="E61" s="172"/>
      <c r="F61" s="589">
        <v>0</v>
      </c>
      <c r="G61" s="589"/>
      <c r="H61" s="172"/>
      <c r="I61" s="589">
        <v>0</v>
      </c>
      <c r="J61" s="589"/>
      <c r="K61" s="172"/>
      <c r="L61" s="589">
        <v>0</v>
      </c>
      <c r="M61" s="589"/>
      <c r="N61" s="142"/>
      <c r="O61" s="122">
        <f t="shared" si="1"/>
        <v>0</v>
      </c>
      <c r="P61" s="178"/>
      <c r="Q61" s="143"/>
    </row>
    <row r="62" spans="1:17" ht="23.1" customHeight="1" thickBot="1">
      <c r="B62" s="141"/>
      <c r="C62" s="563" t="s">
        <v>179</v>
      </c>
      <c r="D62" s="563"/>
      <c r="E62" s="172"/>
      <c r="F62" s="589">
        <v>0</v>
      </c>
      <c r="G62" s="589"/>
      <c r="H62" s="172"/>
      <c r="I62" s="589">
        <v>0</v>
      </c>
      <c r="J62" s="589"/>
      <c r="K62" s="172"/>
      <c r="L62" s="589">
        <v>0</v>
      </c>
      <c r="M62" s="589"/>
      <c r="N62" s="142"/>
      <c r="O62" s="122">
        <f t="shared" si="1"/>
        <v>0</v>
      </c>
      <c r="P62" s="178"/>
      <c r="Q62" s="143"/>
    </row>
    <row r="63" spans="1:17" ht="27.95" customHeight="1" thickBot="1">
      <c r="B63" s="141"/>
      <c r="C63" s="630" t="s">
        <v>174</v>
      </c>
      <c r="D63" s="630"/>
      <c r="E63" s="179"/>
      <c r="F63" s="590">
        <f>SUM(F58:G62)</f>
        <v>0</v>
      </c>
      <c r="G63" s="590"/>
      <c r="H63" s="179"/>
      <c r="I63" s="590">
        <f>SUM(I58:J62)</f>
        <v>0</v>
      </c>
      <c r="J63" s="590"/>
      <c r="K63" s="179"/>
      <c r="L63" s="590">
        <f>SUM(L58:M62)</f>
        <v>0</v>
      </c>
      <c r="M63" s="590"/>
      <c r="N63" s="180"/>
      <c r="O63" s="127">
        <f>SUM(F63,I63,L63)</f>
        <v>0</v>
      </c>
      <c r="P63" s="178"/>
      <c r="Q63" s="143"/>
    </row>
    <row r="64" spans="1:17" ht="20.100000000000001" customHeight="1">
      <c r="B64" s="141"/>
      <c r="C64" s="181"/>
      <c r="D64" s="182"/>
      <c r="E64" s="182"/>
      <c r="F64" s="182"/>
      <c r="G64" s="182"/>
      <c r="H64" s="182"/>
      <c r="I64" s="182"/>
      <c r="J64" s="182"/>
      <c r="K64" s="182"/>
      <c r="L64" s="182"/>
      <c r="M64" s="182"/>
      <c r="N64" s="142"/>
      <c r="O64" s="183"/>
      <c r="P64" s="142"/>
      <c r="Q64" s="143"/>
    </row>
    <row r="65" spans="1:17" ht="42.95" customHeight="1" thickBot="1">
      <c r="B65" s="607" t="s">
        <v>180</v>
      </c>
      <c r="C65" s="608"/>
      <c r="D65" s="608"/>
      <c r="E65" s="608"/>
      <c r="F65" s="608"/>
      <c r="G65" s="608"/>
      <c r="H65" s="608"/>
      <c r="I65" s="608"/>
      <c r="J65" s="608"/>
      <c r="K65" s="608"/>
      <c r="L65" s="608"/>
      <c r="M65" s="608"/>
      <c r="N65" s="608"/>
      <c r="O65" s="608"/>
      <c r="P65" s="142"/>
      <c r="Q65" s="143"/>
    </row>
    <row r="66" spans="1:17" ht="165" customHeight="1" thickBot="1">
      <c r="B66" s="141"/>
      <c r="C66" s="655" t="s">
        <v>181</v>
      </c>
      <c r="D66" s="656"/>
      <c r="E66" s="656"/>
      <c r="F66" s="656"/>
      <c r="G66" s="656"/>
      <c r="H66" s="656"/>
      <c r="I66" s="656"/>
      <c r="J66" s="656"/>
      <c r="K66" s="656"/>
      <c r="L66" s="656"/>
      <c r="M66" s="656"/>
      <c r="N66" s="656"/>
      <c r="O66" s="657"/>
      <c r="P66" s="142"/>
      <c r="Q66" s="143"/>
    </row>
    <row r="67" spans="1:17" ht="9.75" customHeight="1">
      <c r="B67" s="141"/>
      <c r="C67" s="171"/>
      <c r="D67" s="171"/>
      <c r="E67" s="171"/>
      <c r="F67" s="171"/>
      <c r="G67" s="171"/>
      <c r="H67" s="171"/>
      <c r="I67" s="171"/>
      <c r="J67" s="171"/>
      <c r="K67" s="171"/>
      <c r="L67" s="171"/>
      <c r="M67" s="171"/>
      <c r="N67" s="171"/>
      <c r="O67" s="171"/>
      <c r="P67" s="142"/>
      <c r="Q67" s="143"/>
    </row>
    <row r="68" spans="1:17" ht="9.75" customHeight="1">
      <c r="B68" s="141"/>
      <c r="C68" s="171"/>
      <c r="D68" s="171"/>
      <c r="E68" s="171"/>
      <c r="F68" s="171"/>
      <c r="G68" s="171"/>
      <c r="H68" s="171"/>
      <c r="I68" s="171"/>
      <c r="J68" s="171"/>
      <c r="K68" s="171"/>
      <c r="L68" s="171"/>
      <c r="M68" s="171"/>
      <c r="N68" s="171"/>
      <c r="O68" s="171"/>
      <c r="P68" s="142"/>
      <c r="Q68" s="143"/>
    </row>
    <row r="69" spans="1:17" ht="30" customHeight="1">
      <c r="B69" s="607" t="s">
        <v>182</v>
      </c>
      <c r="C69" s="608"/>
      <c r="D69" s="608"/>
      <c r="E69" s="608"/>
      <c r="F69" s="608"/>
      <c r="G69" s="608"/>
      <c r="H69" s="608"/>
      <c r="I69" s="608"/>
      <c r="J69" s="608"/>
      <c r="K69" s="608"/>
      <c r="L69" s="608"/>
      <c r="M69" s="608"/>
      <c r="N69" s="608"/>
      <c r="O69" s="339" t="s">
        <v>63</v>
      </c>
      <c r="P69" s="339" t="s">
        <v>64</v>
      </c>
      <c r="Q69" s="143"/>
    </row>
    <row r="70" spans="1:17" ht="8.1" customHeight="1">
      <c r="B70" s="153"/>
      <c r="C70" s="13"/>
      <c r="D70" s="142"/>
      <c r="E70" s="142"/>
      <c r="F70" s="142"/>
      <c r="G70" s="142"/>
      <c r="H70" s="142"/>
      <c r="I70" s="142"/>
      <c r="J70" s="142"/>
      <c r="K70" s="142"/>
      <c r="L70" s="142"/>
      <c r="M70" s="142"/>
      <c r="N70" s="142"/>
      <c r="O70" s="142"/>
      <c r="P70" s="142"/>
      <c r="Q70" s="143"/>
    </row>
    <row r="71" spans="1:17" s="86" customFormat="1" ht="21" customHeight="1" thickBot="1">
      <c r="A71" s="85"/>
      <c r="B71" s="169"/>
      <c r="C71" s="570">
        <v>1</v>
      </c>
      <c r="D71" s="570"/>
      <c r="E71" s="152"/>
      <c r="F71" s="570">
        <v>2</v>
      </c>
      <c r="G71" s="570"/>
      <c r="H71" s="152"/>
      <c r="I71" s="570">
        <v>3</v>
      </c>
      <c r="J71" s="570"/>
      <c r="K71" s="152"/>
      <c r="L71" s="570">
        <v>4</v>
      </c>
      <c r="M71" s="570"/>
      <c r="N71" s="152"/>
      <c r="O71" s="572" t="s">
        <v>65</v>
      </c>
      <c r="P71" s="572"/>
      <c r="Q71" s="170"/>
    </row>
    <row r="72" spans="1:17" ht="83.1" customHeight="1" thickBot="1">
      <c r="B72" s="141"/>
      <c r="C72" s="591" t="s">
        <v>183</v>
      </c>
      <c r="D72" s="522"/>
      <c r="E72" s="142"/>
      <c r="F72" s="591" t="s">
        <v>184</v>
      </c>
      <c r="G72" s="522"/>
      <c r="H72" s="142"/>
      <c r="I72" s="591" t="s">
        <v>185</v>
      </c>
      <c r="J72" s="522"/>
      <c r="K72" s="142"/>
      <c r="L72" s="521" t="s">
        <v>186</v>
      </c>
      <c r="M72" s="522"/>
      <c r="N72" s="142"/>
      <c r="O72" s="138"/>
      <c r="P72" s="138"/>
      <c r="Q72" s="143"/>
    </row>
    <row r="73" spans="1:17" ht="11.1" customHeight="1" thickBot="1">
      <c r="B73" s="141"/>
      <c r="C73" s="13"/>
      <c r="D73" s="142"/>
      <c r="E73" s="142"/>
      <c r="F73" s="142"/>
      <c r="G73" s="142"/>
      <c r="H73" s="142"/>
      <c r="I73" s="142"/>
      <c r="J73" s="142"/>
      <c r="K73" s="142"/>
      <c r="L73" s="142"/>
      <c r="M73" s="142"/>
      <c r="N73" s="142"/>
      <c r="O73" s="142"/>
      <c r="P73" s="142"/>
      <c r="Q73" s="143"/>
    </row>
    <row r="74" spans="1:17" ht="110.1" customHeight="1">
      <c r="B74" s="141"/>
      <c r="C74" s="602" t="s">
        <v>187</v>
      </c>
      <c r="D74" s="536"/>
      <c r="E74" s="536"/>
      <c r="F74" s="536"/>
      <c r="G74" s="536"/>
      <c r="H74" s="536"/>
      <c r="I74" s="536"/>
      <c r="J74" s="536"/>
      <c r="K74" s="536"/>
      <c r="L74" s="536"/>
      <c r="M74" s="537"/>
      <c r="N74" s="142"/>
      <c r="O74" s="188" t="s">
        <v>188</v>
      </c>
      <c r="P74" s="142"/>
      <c r="Q74" s="143"/>
    </row>
    <row r="75" spans="1:17" ht="11.1" customHeight="1" thickBot="1">
      <c r="B75" s="141"/>
      <c r="C75" s="168"/>
      <c r="D75" s="142"/>
      <c r="E75" s="142"/>
      <c r="F75" s="142"/>
      <c r="G75" s="142"/>
      <c r="H75" s="142"/>
      <c r="I75" s="142"/>
      <c r="J75" s="142"/>
      <c r="K75" s="142"/>
      <c r="L75" s="142"/>
      <c r="M75" s="142"/>
      <c r="N75" s="142"/>
      <c r="O75" s="142"/>
      <c r="P75" s="142"/>
      <c r="Q75" s="143"/>
    </row>
    <row r="76" spans="1:17" ht="110.1" customHeight="1">
      <c r="B76" s="141"/>
      <c r="C76" s="620" t="s">
        <v>189</v>
      </c>
      <c r="D76" s="621"/>
      <c r="E76" s="621"/>
      <c r="F76" s="621"/>
      <c r="G76" s="621"/>
      <c r="H76" s="621"/>
      <c r="I76" s="621"/>
      <c r="J76" s="621"/>
      <c r="K76" s="621"/>
      <c r="L76" s="621"/>
      <c r="M76" s="622"/>
      <c r="N76" s="142"/>
      <c r="O76" s="188" t="s">
        <v>188</v>
      </c>
      <c r="P76" s="142"/>
      <c r="Q76" s="143"/>
    </row>
    <row r="77" spans="1:17" ht="9" customHeight="1">
      <c r="B77" s="141"/>
      <c r="C77" s="168"/>
      <c r="D77" s="142"/>
      <c r="E77" s="142"/>
      <c r="F77" s="142"/>
      <c r="G77" s="142"/>
      <c r="H77" s="142"/>
      <c r="I77" s="142"/>
      <c r="J77" s="142"/>
      <c r="K77" s="142"/>
      <c r="L77" s="142"/>
      <c r="M77" s="142"/>
      <c r="N77" s="142"/>
      <c r="O77" s="142"/>
      <c r="P77" s="142"/>
      <c r="Q77" s="143"/>
    </row>
    <row r="78" spans="1:17" ht="38.1" customHeight="1">
      <c r="B78" s="607" t="s">
        <v>190</v>
      </c>
      <c r="C78" s="608"/>
      <c r="D78" s="608"/>
      <c r="E78" s="608"/>
      <c r="F78" s="608"/>
      <c r="G78" s="608"/>
      <c r="H78" s="608"/>
      <c r="I78" s="608"/>
      <c r="J78" s="608"/>
      <c r="K78" s="608"/>
      <c r="L78" s="608"/>
      <c r="M78" s="608"/>
      <c r="N78" s="608"/>
      <c r="O78" s="608"/>
      <c r="P78" s="14"/>
      <c r="Q78" s="143"/>
    </row>
    <row r="79" spans="1:17" ht="11.1" customHeight="1">
      <c r="B79" s="149"/>
      <c r="C79" s="142"/>
      <c r="D79" s="142"/>
      <c r="E79" s="142"/>
      <c r="F79" s="142"/>
      <c r="G79" s="142"/>
      <c r="H79" s="142"/>
      <c r="I79" s="142"/>
      <c r="J79" s="142"/>
      <c r="K79" s="142"/>
      <c r="L79" s="142"/>
      <c r="M79" s="142"/>
      <c r="N79" s="142"/>
      <c r="O79" s="142"/>
      <c r="P79" s="14"/>
      <c r="Q79" s="143"/>
    </row>
    <row r="80" spans="1:17" ht="63.75" customHeight="1">
      <c r="B80" s="153"/>
      <c r="C80" s="597" t="s">
        <v>191</v>
      </c>
      <c r="D80" s="508"/>
      <c r="E80" s="508"/>
      <c r="F80" s="508"/>
      <c r="G80" s="508"/>
      <c r="H80" s="508"/>
      <c r="I80" s="508"/>
      <c r="J80" s="508"/>
      <c r="K80" s="508"/>
      <c r="L80" s="508"/>
      <c r="M80" s="508"/>
      <c r="N80" s="508"/>
      <c r="O80" s="509"/>
      <c r="P80" s="14"/>
      <c r="Q80" s="143"/>
    </row>
    <row r="81" spans="1:17" ht="31.5" customHeight="1">
      <c r="B81" s="153"/>
      <c r="C81" s="652" t="s">
        <v>192</v>
      </c>
      <c r="D81" s="653"/>
      <c r="E81" s="653"/>
      <c r="F81" s="653"/>
      <c r="G81" s="653"/>
      <c r="H81" s="653"/>
      <c r="I81" s="653"/>
      <c r="J81" s="653"/>
      <c r="K81" s="653"/>
      <c r="L81" s="653"/>
      <c r="M81" s="653"/>
      <c r="N81" s="653"/>
      <c r="O81" s="654"/>
      <c r="P81" s="14"/>
      <c r="Q81" s="143"/>
    </row>
    <row r="82" spans="1:17" ht="120" customHeight="1">
      <c r="B82" s="153"/>
      <c r="C82" s="620" t="s">
        <v>193</v>
      </c>
      <c r="D82" s="621"/>
      <c r="E82" s="621"/>
      <c r="F82" s="621"/>
      <c r="G82" s="621"/>
      <c r="H82" s="621"/>
      <c r="I82" s="621"/>
      <c r="J82" s="621"/>
      <c r="K82" s="621"/>
      <c r="L82" s="621"/>
      <c r="M82" s="622"/>
      <c r="N82" s="142"/>
      <c r="O82" s="455" t="s">
        <v>194</v>
      </c>
      <c r="P82" s="14"/>
      <c r="Q82" s="143"/>
    </row>
    <row r="83" spans="1:17" ht="12" customHeight="1">
      <c r="B83" s="153"/>
      <c r="C83" s="134"/>
      <c r="D83" s="14"/>
      <c r="E83" s="14"/>
      <c r="F83" s="14"/>
      <c r="G83" s="14"/>
      <c r="H83" s="14"/>
      <c r="I83" s="14"/>
      <c r="J83" s="14"/>
      <c r="K83" s="14"/>
      <c r="L83" s="14"/>
      <c r="M83" s="14"/>
      <c r="N83" s="14"/>
      <c r="O83" s="14"/>
      <c r="P83" s="14"/>
      <c r="Q83" s="143"/>
    </row>
    <row r="84" spans="1:17" ht="53.1" customHeight="1">
      <c r="B84" s="607" t="s">
        <v>195</v>
      </c>
      <c r="C84" s="608"/>
      <c r="D84" s="608"/>
      <c r="E84" s="608"/>
      <c r="F84" s="608"/>
      <c r="G84" s="608"/>
      <c r="H84" s="608"/>
      <c r="I84" s="608"/>
      <c r="J84" s="608"/>
      <c r="K84" s="608"/>
      <c r="L84" s="608"/>
      <c r="M84" s="608"/>
      <c r="N84" s="142"/>
      <c r="O84" s="256" t="s">
        <v>63</v>
      </c>
      <c r="P84" s="142"/>
      <c r="Q84" s="143"/>
    </row>
    <row r="85" spans="1:17" ht="8.1" customHeight="1" thickBot="1">
      <c r="B85" s="141"/>
      <c r="C85" s="13"/>
      <c r="D85" s="142"/>
      <c r="E85" s="142"/>
      <c r="F85" s="142"/>
      <c r="G85" s="142"/>
      <c r="H85" s="142"/>
      <c r="I85" s="142"/>
      <c r="J85" s="142"/>
      <c r="K85" s="142"/>
      <c r="L85" s="142"/>
      <c r="M85" s="142"/>
      <c r="N85" s="142"/>
      <c r="O85" s="142"/>
      <c r="P85" s="142"/>
      <c r="Q85" s="143"/>
    </row>
    <row r="86" spans="1:17" ht="102" customHeight="1">
      <c r="A86" s="131"/>
      <c r="B86" s="141"/>
      <c r="C86" s="612" t="s">
        <v>196</v>
      </c>
      <c r="D86" s="536"/>
      <c r="E86" s="536"/>
      <c r="F86" s="536"/>
      <c r="G86" s="536"/>
      <c r="H86" s="536"/>
      <c r="I86" s="536"/>
      <c r="J86" s="536"/>
      <c r="K86" s="536"/>
      <c r="L86" s="536"/>
      <c r="M86" s="537"/>
      <c r="N86" s="142"/>
      <c r="O86" s="188" t="s">
        <v>197</v>
      </c>
      <c r="P86" s="142"/>
      <c r="Q86" s="143"/>
    </row>
    <row r="87" spans="1:17" ht="11.1" customHeight="1">
      <c r="B87" s="141"/>
      <c r="C87" s="168"/>
      <c r="D87" s="142"/>
      <c r="E87" s="142"/>
      <c r="F87" s="142"/>
      <c r="G87" s="142"/>
      <c r="H87" s="142"/>
      <c r="I87" s="142"/>
      <c r="J87" s="142"/>
      <c r="K87" s="142"/>
      <c r="L87" s="142"/>
      <c r="M87" s="142"/>
      <c r="N87" s="142"/>
      <c r="O87" s="142"/>
      <c r="P87" s="142"/>
      <c r="Q87" s="143"/>
    </row>
    <row r="88" spans="1:17" ht="53.1" customHeight="1">
      <c r="A88" s="128"/>
      <c r="B88" s="141"/>
      <c r="C88" s="594" t="s">
        <v>198</v>
      </c>
      <c r="D88" s="595"/>
      <c r="E88" s="595"/>
      <c r="F88" s="595"/>
      <c r="G88" s="595"/>
      <c r="H88" s="595"/>
      <c r="I88" s="595"/>
      <c r="J88" s="595"/>
      <c r="K88" s="595"/>
      <c r="L88" s="595"/>
      <c r="M88" s="596"/>
      <c r="N88" s="142"/>
      <c r="O88" s="189"/>
      <c r="P88" s="133"/>
      <c r="Q88" s="143"/>
    </row>
    <row r="89" spans="1:17" ht="11.1" customHeight="1">
      <c r="B89" s="141"/>
      <c r="C89" s="168"/>
      <c r="D89" s="142"/>
      <c r="E89" s="142"/>
      <c r="F89" s="142"/>
      <c r="G89" s="142"/>
      <c r="H89" s="142"/>
      <c r="I89" s="142"/>
      <c r="J89" s="142"/>
      <c r="K89" s="142"/>
      <c r="L89" s="142"/>
      <c r="M89" s="142"/>
      <c r="N89" s="142"/>
      <c r="O89" s="142"/>
      <c r="P89" s="142"/>
      <c r="Q89" s="143"/>
    </row>
    <row r="90" spans="1:17" ht="114" customHeight="1" thickBot="1">
      <c r="B90" s="141"/>
      <c r="C90" s="602" t="s">
        <v>199</v>
      </c>
      <c r="D90" s="508"/>
      <c r="E90" s="508"/>
      <c r="F90" s="508"/>
      <c r="G90" s="508"/>
      <c r="H90" s="508"/>
      <c r="I90" s="508"/>
      <c r="J90" s="508"/>
      <c r="K90" s="508"/>
      <c r="L90" s="508"/>
      <c r="M90" s="508"/>
      <c r="N90" s="508"/>
      <c r="O90" s="509"/>
      <c r="P90" s="142"/>
      <c r="Q90" s="143"/>
    </row>
    <row r="91" spans="1:17" ht="11.1" customHeight="1">
      <c r="B91" s="141"/>
      <c r="C91" s="168"/>
      <c r="D91" s="142"/>
      <c r="E91" s="142"/>
      <c r="F91" s="142"/>
      <c r="G91" s="142"/>
      <c r="H91" s="142"/>
      <c r="I91" s="142"/>
      <c r="J91" s="142"/>
      <c r="K91" s="142"/>
      <c r="L91" s="142"/>
      <c r="M91" s="142"/>
      <c r="N91" s="142"/>
      <c r="O91" s="142"/>
      <c r="P91" s="142"/>
      <c r="Q91" s="143"/>
    </row>
    <row r="92" spans="1:17" ht="41.1" customHeight="1" thickBot="1">
      <c r="A92" s="131"/>
      <c r="B92" s="650" t="s">
        <v>200</v>
      </c>
      <c r="C92" s="651"/>
      <c r="D92" s="651"/>
      <c r="E92" s="651"/>
      <c r="F92" s="651"/>
      <c r="G92" s="651"/>
      <c r="H92" s="651"/>
      <c r="I92" s="651"/>
      <c r="J92" s="651"/>
      <c r="K92" s="651"/>
      <c r="L92" s="651"/>
      <c r="M92" s="651"/>
      <c r="N92" s="651"/>
      <c r="O92" s="651"/>
      <c r="P92" s="142"/>
      <c r="Q92" s="143"/>
    </row>
    <row r="93" spans="1:17" ht="117" customHeight="1" thickBot="1">
      <c r="B93" s="141"/>
      <c r="C93" s="614" t="s">
        <v>201</v>
      </c>
      <c r="D93" s="615"/>
      <c r="E93" s="615"/>
      <c r="F93" s="615"/>
      <c r="G93" s="615"/>
      <c r="H93" s="615"/>
      <c r="I93" s="615"/>
      <c r="J93" s="615"/>
      <c r="K93" s="615"/>
      <c r="L93" s="615"/>
      <c r="M93" s="615"/>
      <c r="N93" s="615"/>
      <c r="O93" s="616"/>
      <c r="P93" s="142"/>
      <c r="Q93" s="143"/>
    </row>
    <row r="94" spans="1:17" ht="11.1" customHeight="1">
      <c r="B94" s="141"/>
      <c r="C94" s="168"/>
      <c r="D94" s="142"/>
      <c r="E94" s="142"/>
      <c r="F94" s="142"/>
      <c r="G94" s="142"/>
      <c r="H94" s="142"/>
      <c r="I94" s="142"/>
      <c r="J94" s="142"/>
      <c r="K94" s="142"/>
      <c r="L94" s="142"/>
      <c r="M94" s="142"/>
      <c r="N94" s="142"/>
      <c r="O94" s="142"/>
      <c r="P94" s="142"/>
      <c r="Q94" s="143"/>
    </row>
    <row r="95" spans="1:17" ht="39.950000000000003" customHeight="1">
      <c r="A95" s="128"/>
      <c r="B95" s="141"/>
      <c r="C95" s="527" t="s">
        <v>202</v>
      </c>
      <c r="D95" s="528"/>
      <c r="E95" s="528"/>
      <c r="F95" s="528"/>
      <c r="G95" s="528"/>
      <c r="H95" s="528"/>
      <c r="I95" s="528"/>
      <c r="J95" s="528"/>
      <c r="K95" s="528"/>
      <c r="L95" s="528"/>
      <c r="M95" s="529"/>
      <c r="N95" s="142"/>
      <c r="O95" s="189"/>
      <c r="P95" s="133"/>
      <c r="Q95" s="143"/>
    </row>
    <row r="96" spans="1:17" ht="11.1" customHeight="1">
      <c r="B96" s="141"/>
      <c r="C96" s="168"/>
      <c r="D96" s="142"/>
      <c r="E96" s="142"/>
      <c r="F96" s="142"/>
      <c r="G96" s="142"/>
      <c r="H96" s="142"/>
      <c r="I96" s="142"/>
      <c r="J96" s="142"/>
      <c r="K96" s="142"/>
      <c r="L96" s="142"/>
      <c r="M96" s="142"/>
      <c r="N96" s="142"/>
      <c r="O96" s="142"/>
      <c r="P96" s="142"/>
      <c r="Q96" s="143"/>
    </row>
    <row r="97" spans="1:17" ht="33.950000000000003" customHeight="1">
      <c r="B97" s="141"/>
      <c r="C97" s="635" t="s">
        <v>203</v>
      </c>
      <c r="D97" s="615"/>
      <c r="E97" s="615"/>
      <c r="F97" s="615"/>
      <c r="G97" s="615"/>
      <c r="H97" s="615"/>
      <c r="I97" s="615"/>
      <c r="J97" s="615"/>
      <c r="K97" s="615"/>
      <c r="L97" s="615"/>
      <c r="M97" s="615"/>
      <c r="N97" s="615"/>
      <c r="O97" s="616"/>
      <c r="P97" s="142"/>
      <c r="Q97" s="143"/>
    </row>
    <row r="98" spans="1:17" ht="18.95" customHeight="1">
      <c r="B98" s="141"/>
      <c r="C98" s="185"/>
      <c r="D98" s="185"/>
      <c r="E98" s="185"/>
      <c r="F98" s="185"/>
      <c r="G98" s="185"/>
      <c r="H98" s="185"/>
      <c r="I98" s="185"/>
      <c r="J98" s="185"/>
      <c r="K98" s="185"/>
      <c r="L98" s="185"/>
      <c r="M98" s="185"/>
      <c r="N98" s="185"/>
      <c r="O98" s="185"/>
      <c r="P98" s="142"/>
      <c r="Q98" s="143"/>
    </row>
    <row r="99" spans="1:17" ht="27.95" customHeight="1">
      <c r="A99" s="129"/>
      <c r="B99" s="519" t="s">
        <v>204</v>
      </c>
      <c r="C99" s="520"/>
      <c r="D99" s="520"/>
      <c r="E99" s="520"/>
      <c r="F99" s="520"/>
      <c r="G99" s="520"/>
      <c r="H99" s="520"/>
      <c r="I99" s="520"/>
      <c r="J99" s="520"/>
      <c r="K99" s="520"/>
      <c r="L99" s="520"/>
      <c r="M99" s="520"/>
      <c r="N99" s="520"/>
      <c r="O99" s="520"/>
      <c r="P99" s="154"/>
      <c r="Q99" s="143"/>
    </row>
    <row r="100" spans="1:17" ht="39.950000000000003" customHeight="1">
      <c r="A100" s="15"/>
      <c r="B100" s="141"/>
      <c r="C100" s="592" t="s">
        <v>205</v>
      </c>
      <c r="D100" s="593"/>
      <c r="E100" s="593"/>
      <c r="F100" s="593"/>
      <c r="G100" s="593"/>
      <c r="H100" s="593"/>
      <c r="I100" s="593"/>
      <c r="J100" s="593"/>
      <c r="K100" s="593"/>
      <c r="L100" s="593"/>
      <c r="M100" s="593"/>
      <c r="N100" s="593"/>
      <c r="O100" s="593"/>
      <c r="P100" s="156"/>
      <c r="Q100" s="157"/>
    </row>
    <row r="101" spans="1:17" ht="21">
      <c r="A101" s="15"/>
      <c r="B101" s="141"/>
      <c r="C101" s="623" t="s">
        <v>206</v>
      </c>
      <c r="D101" s="624"/>
      <c r="E101" s="624"/>
      <c r="F101" s="624"/>
      <c r="G101" s="624" t="s">
        <v>207</v>
      </c>
      <c r="H101" s="624"/>
      <c r="I101" s="624"/>
      <c r="J101" s="624"/>
      <c r="K101" s="636" t="s">
        <v>208</v>
      </c>
      <c r="L101" s="636"/>
      <c r="M101" s="636"/>
      <c r="N101" s="636"/>
      <c r="O101" s="637"/>
      <c r="P101" s="154"/>
      <c r="Q101" s="186"/>
    </row>
    <row r="102" spans="1:17" ht="24.95" customHeight="1">
      <c r="A102" s="15"/>
      <c r="B102" s="141"/>
      <c r="C102" s="564" t="s">
        <v>209</v>
      </c>
      <c r="D102" s="565"/>
      <c r="E102" s="565"/>
      <c r="F102" s="565"/>
      <c r="G102" s="565"/>
      <c r="H102" s="565"/>
      <c r="I102" s="565"/>
      <c r="J102" s="565"/>
      <c r="K102" s="565"/>
      <c r="L102" s="565"/>
      <c r="M102" s="565"/>
      <c r="N102" s="565"/>
      <c r="O102" s="566"/>
      <c r="P102" s="154"/>
      <c r="Q102" s="143"/>
    </row>
    <row r="103" spans="1:17" ht="20.25" customHeight="1">
      <c r="A103" s="15"/>
      <c r="B103" s="141"/>
      <c r="C103" s="613"/>
      <c r="D103" s="598"/>
      <c r="E103" s="598"/>
      <c r="F103" s="598"/>
      <c r="G103" s="617"/>
      <c r="H103" s="618"/>
      <c r="I103" s="618"/>
      <c r="J103" s="619"/>
      <c r="K103" s="625"/>
      <c r="L103" s="625"/>
      <c r="M103" s="625"/>
      <c r="N103" s="625"/>
      <c r="O103" s="626"/>
      <c r="P103" s="154"/>
      <c r="Q103" s="143"/>
    </row>
    <row r="104" spans="1:17" ht="20.25" customHeight="1">
      <c r="A104" s="15"/>
      <c r="B104" s="141"/>
      <c r="C104" s="613"/>
      <c r="D104" s="598"/>
      <c r="E104" s="598"/>
      <c r="F104" s="598"/>
      <c r="G104" s="617"/>
      <c r="H104" s="618"/>
      <c r="I104" s="618"/>
      <c r="J104" s="619"/>
      <c r="K104" s="598"/>
      <c r="L104" s="598"/>
      <c r="M104" s="598"/>
      <c r="N104" s="598"/>
      <c r="O104" s="599"/>
      <c r="P104" s="154"/>
      <c r="Q104" s="143"/>
    </row>
    <row r="105" spans="1:17" ht="21">
      <c r="A105" s="15"/>
      <c r="B105" s="141"/>
      <c r="C105" s="613"/>
      <c r="D105" s="598"/>
      <c r="E105" s="598"/>
      <c r="F105" s="598"/>
      <c r="G105" s="638"/>
      <c r="H105" s="638"/>
      <c r="I105" s="638"/>
      <c r="J105" s="638"/>
      <c r="K105" s="598"/>
      <c r="L105" s="598"/>
      <c r="M105" s="598"/>
      <c r="N105" s="598"/>
      <c r="O105" s="599"/>
      <c r="P105" s="154"/>
      <c r="Q105" s="143"/>
    </row>
    <row r="106" spans="1:17" ht="24.95" customHeight="1">
      <c r="A106" s="15"/>
      <c r="B106" s="141"/>
      <c r="C106" s="564" t="s">
        <v>210</v>
      </c>
      <c r="D106" s="565"/>
      <c r="E106" s="565"/>
      <c r="F106" s="565"/>
      <c r="G106" s="565"/>
      <c r="H106" s="565"/>
      <c r="I106" s="565"/>
      <c r="J106" s="565"/>
      <c r="K106" s="565"/>
      <c r="L106" s="565"/>
      <c r="M106" s="565"/>
      <c r="N106" s="565"/>
      <c r="O106" s="566"/>
      <c r="P106" s="154"/>
      <c r="Q106" s="143"/>
    </row>
    <row r="107" spans="1:17" ht="21">
      <c r="A107" s="15"/>
      <c r="B107" s="141"/>
      <c r="C107" s="613"/>
      <c r="D107" s="598"/>
      <c r="E107" s="598"/>
      <c r="F107" s="598"/>
      <c r="G107" s="617"/>
      <c r="H107" s="618"/>
      <c r="I107" s="618"/>
      <c r="J107" s="619"/>
      <c r="K107" s="625"/>
      <c r="L107" s="625"/>
      <c r="M107" s="625"/>
      <c r="N107" s="625"/>
      <c r="O107" s="626"/>
      <c r="P107" s="154"/>
      <c r="Q107" s="143"/>
    </row>
    <row r="108" spans="1:17" ht="21">
      <c r="A108" s="15"/>
      <c r="B108" s="141"/>
      <c r="C108" s="613"/>
      <c r="D108" s="598"/>
      <c r="E108" s="598"/>
      <c r="F108" s="598"/>
      <c r="G108" s="617"/>
      <c r="H108" s="618"/>
      <c r="I108" s="618"/>
      <c r="J108" s="619"/>
      <c r="K108" s="598"/>
      <c r="L108" s="598"/>
      <c r="M108" s="598"/>
      <c r="N108" s="598"/>
      <c r="O108" s="599"/>
      <c r="P108" s="154"/>
      <c r="Q108" s="143"/>
    </row>
    <row r="109" spans="1:17" ht="21">
      <c r="A109" s="15"/>
      <c r="B109" s="141"/>
      <c r="C109" s="613"/>
      <c r="D109" s="598"/>
      <c r="E109" s="598"/>
      <c r="F109" s="598"/>
      <c r="G109" s="617"/>
      <c r="H109" s="618"/>
      <c r="I109" s="618"/>
      <c r="J109" s="619"/>
      <c r="K109" s="598"/>
      <c r="L109" s="598"/>
      <c r="M109" s="598"/>
      <c r="N109" s="598"/>
      <c r="O109" s="599"/>
      <c r="P109" s="154"/>
      <c r="Q109" s="143"/>
    </row>
    <row r="110" spans="1:17" ht="24.95" customHeight="1">
      <c r="A110" s="15"/>
      <c r="B110" s="141"/>
      <c r="C110" s="564" t="s">
        <v>211</v>
      </c>
      <c r="D110" s="565"/>
      <c r="E110" s="565"/>
      <c r="F110" s="565"/>
      <c r="G110" s="565"/>
      <c r="H110" s="565"/>
      <c r="I110" s="565"/>
      <c r="J110" s="565"/>
      <c r="K110" s="565"/>
      <c r="L110" s="565"/>
      <c r="M110" s="565"/>
      <c r="N110" s="565"/>
      <c r="O110" s="566"/>
      <c r="P110" s="154"/>
      <c r="Q110" s="143"/>
    </row>
    <row r="111" spans="1:17" ht="21" customHeight="1">
      <c r="A111" s="15"/>
      <c r="B111" s="141"/>
      <c r="C111" s="613"/>
      <c r="D111" s="598"/>
      <c r="E111" s="598"/>
      <c r="F111" s="598"/>
      <c r="G111" s="617"/>
      <c r="H111" s="618"/>
      <c r="I111" s="618"/>
      <c r="J111" s="619"/>
      <c r="K111" s="625"/>
      <c r="L111" s="625"/>
      <c r="M111" s="625"/>
      <c r="N111" s="625"/>
      <c r="O111" s="626"/>
      <c r="P111" s="154"/>
      <c r="Q111" s="143"/>
    </row>
    <row r="112" spans="1:17" ht="21" customHeight="1">
      <c r="A112" s="15"/>
      <c r="B112" s="141"/>
      <c r="C112" s="613"/>
      <c r="D112" s="598"/>
      <c r="E112" s="598"/>
      <c r="F112" s="598"/>
      <c r="G112" s="617"/>
      <c r="H112" s="618"/>
      <c r="I112" s="618"/>
      <c r="J112" s="619"/>
      <c r="K112" s="598"/>
      <c r="L112" s="598"/>
      <c r="M112" s="598"/>
      <c r="N112" s="598"/>
      <c r="O112" s="599"/>
      <c r="P112" s="154"/>
      <c r="Q112" s="143"/>
    </row>
    <row r="113" spans="1:17" ht="21" customHeight="1">
      <c r="A113" s="15"/>
      <c r="B113" s="141"/>
      <c r="C113" s="613"/>
      <c r="D113" s="598"/>
      <c r="E113" s="598"/>
      <c r="F113" s="598"/>
      <c r="G113" s="617"/>
      <c r="H113" s="618"/>
      <c r="I113" s="618"/>
      <c r="J113" s="619"/>
      <c r="K113" s="598"/>
      <c r="L113" s="598"/>
      <c r="M113" s="598"/>
      <c r="N113" s="598"/>
      <c r="O113" s="599"/>
      <c r="P113" s="154"/>
      <c r="Q113" s="143"/>
    </row>
    <row r="114" spans="1:17" ht="24" customHeight="1">
      <c r="A114" s="15"/>
      <c r="B114" s="141"/>
      <c r="C114" s="564" t="s">
        <v>212</v>
      </c>
      <c r="D114" s="565"/>
      <c r="E114" s="565"/>
      <c r="F114" s="565"/>
      <c r="G114" s="565"/>
      <c r="H114" s="565"/>
      <c r="I114" s="565"/>
      <c r="J114" s="565"/>
      <c r="K114" s="565"/>
      <c r="L114" s="565"/>
      <c r="M114" s="565"/>
      <c r="N114" s="565"/>
      <c r="O114" s="566"/>
      <c r="P114" s="154"/>
      <c r="Q114" s="143"/>
    </row>
    <row r="115" spans="1:17" ht="21" customHeight="1">
      <c r="A115" s="15"/>
      <c r="B115" s="141"/>
      <c r="C115" s="613"/>
      <c r="D115" s="598"/>
      <c r="E115" s="598"/>
      <c r="F115" s="598"/>
      <c r="G115" s="617"/>
      <c r="H115" s="618"/>
      <c r="I115" s="618"/>
      <c r="J115" s="619"/>
      <c r="K115" s="598"/>
      <c r="L115" s="598"/>
      <c r="M115" s="598"/>
      <c r="N115" s="598"/>
      <c r="O115" s="599"/>
      <c r="P115" s="154"/>
      <c r="Q115" s="143"/>
    </row>
    <row r="116" spans="1:17" ht="21" customHeight="1">
      <c r="A116" s="15"/>
      <c r="B116" s="141"/>
      <c r="C116" s="613"/>
      <c r="D116" s="598"/>
      <c r="E116" s="598"/>
      <c r="F116" s="598"/>
      <c r="G116" s="617"/>
      <c r="H116" s="618"/>
      <c r="I116" s="618"/>
      <c r="J116" s="619"/>
      <c r="K116" s="598"/>
      <c r="L116" s="598"/>
      <c r="M116" s="598"/>
      <c r="N116" s="598"/>
      <c r="O116" s="599"/>
      <c r="P116" s="154"/>
      <c r="Q116" s="143"/>
    </row>
    <row r="117" spans="1:17" ht="21" customHeight="1">
      <c r="A117" s="15"/>
      <c r="B117" s="141"/>
      <c r="C117" s="613"/>
      <c r="D117" s="598"/>
      <c r="E117" s="598"/>
      <c r="F117" s="598"/>
      <c r="G117" s="617"/>
      <c r="H117" s="618"/>
      <c r="I117" s="618"/>
      <c r="J117" s="619"/>
      <c r="K117" s="598"/>
      <c r="L117" s="598"/>
      <c r="M117" s="598"/>
      <c r="N117" s="598"/>
      <c r="O117" s="599"/>
      <c r="P117" s="154"/>
      <c r="Q117" s="143"/>
    </row>
    <row r="118" spans="1:17" ht="24.95" customHeight="1">
      <c r="A118" s="15"/>
      <c r="B118" s="141"/>
      <c r="C118" s="564" t="s">
        <v>213</v>
      </c>
      <c r="D118" s="565"/>
      <c r="E118" s="565"/>
      <c r="F118" s="565"/>
      <c r="G118" s="565"/>
      <c r="H118" s="565"/>
      <c r="I118" s="565"/>
      <c r="J118" s="565"/>
      <c r="K118" s="565"/>
      <c r="L118" s="565"/>
      <c r="M118" s="565"/>
      <c r="N118" s="565"/>
      <c r="O118" s="566"/>
      <c r="P118" s="154"/>
      <c r="Q118" s="143"/>
    </row>
    <row r="119" spans="1:17" ht="21" customHeight="1">
      <c r="A119" s="15"/>
      <c r="B119" s="141"/>
      <c r="C119" s="613"/>
      <c r="D119" s="598"/>
      <c r="E119" s="598"/>
      <c r="F119" s="598"/>
      <c r="G119" s="617"/>
      <c r="H119" s="618"/>
      <c r="I119" s="618"/>
      <c r="J119" s="619"/>
      <c r="K119" s="625"/>
      <c r="L119" s="625"/>
      <c r="M119" s="625"/>
      <c r="N119" s="625"/>
      <c r="O119" s="626"/>
      <c r="P119" s="154"/>
      <c r="Q119" s="143"/>
    </row>
    <row r="120" spans="1:17" ht="21" customHeight="1">
      <c r="A120" s="15"/>
      <c r="B120" s="141"/>
      <c r="C120" s="613"/>
      <c r="D120" s="598"/>
      <c r="E120" s="598"/>
      <c r="F120" s="598"/>
      <c r="G120" s="617"/>
      <c r="H120" s="618"/>
      <c r="I120" s="618"/>
      <c r="J120" s="619"/>
      <c r="K120" s="598"/>
      <c r="L120" s="598"/>
      <c r="M120" s="598"/>
      <c r="N120" s="598"/>
      <c r="O120" s="599"/>
      <c r="P120" s="154"/>
      <c r="Q120" s="143"/>
    </row>
    <row r="121" spans="1:17" ht="21.95" thickBot="1">
      <c r="A121" s="15"/>
      <c r="B121" s="141"/>
      <c r="C121" s="641"/>
      <c r="D121" s="642"/>
      <c r="E121" s="642"/>
      <c r="F121" s="642"/>
      <c r="G121" s="617"/>
      <c r="H121" s="618"/>
      <c r="I121" s="618"/>
      <c r="J121" s="619"/>
      <c r="K121" s="642"/>
      <c r="L121" s="642"/>
      <c r="M121" s="642"/>
      <c r="N121" s="642"/>
      <c r="O121" s="646"/>
      <c r="P121" s="154"/>
      <c r="Q121" s="143"/>
    </row>
    <row r="122" spans="1:17" ht="24.95" customHeight="1">
      <c r="A122" s="15"/>
      <c r="B122" s="141"/>
      <c r="C122" s="564" t="s">
        <v>214</v>
      </c>
      <c r="D122" s="565"/>
      <c r="E122" s="565"/>
      <c r="F122" s="565"/>
      <c r="G122" s="565"/>
      <c r="H122" s="565"/>
      <c r="I122" s="565"/>
      <c r="J122" s="565"/>
      <c r="K122" s="565"/>
      <c r="L122" s="565"/>
      <c r="M122" s="565"/>
      <c r="N122" s="565"/>
      <c r="O122" s="566"/>
      <c r="P122" s="154"/>
      <c r="Q122" s="143"/>
    </row>
    <row r="123" spans="1:17" ht="21">
      <c r="A123" s="15"/>
      <c r="B123" s="141"/>
      <c r="C123" s="613"/>
      <c r="D123" s="598"/>
      <c r="E123" s="598"/>
      <c r="F123" s="598"/>
      <c r="G123" s="617"/>
      <c r="H123" s="618"/>
      <c r="I123" s="618"/>
      <c r="J123" s="619"/>
      <c r="K123" s="625"/>
      <c r="L123" s="625"/>
      <c r="M123" s="625"/>
      <c r="N123" s="625"/>
      <c r="O123" s="626"/>
      <c r="P123" s="154"/>
      <c r="Q123" s="143"/>
    </row>
    <row r="124" spans="1:17" ht="21">
      <c r="A124" s="15"/>
      <c r="B124" s="141"/>
      <c r="C124" s="613"/>
      <c r="D124" s="598"/>
      <c r="E124" s="598"/>
      <c r="F124" s="598"/>
      <c r="G124" s="617"/>
      <c r="H124" s="618"/>
      <c r="I124" s="618"/>
      <c r="J124" s="619"/>
      <c r="K124" s="598"/>
      <c r="L124" s="598"/>
      <c r="M124" s="598"/>
      <c r="N124" s="598"/>
      <c r="O124" s="599"/>
      <c r="P124" s="154"/>
      <c r="Q124" s="143"/>
    </row>
    <row r="125" spans="1:17" ht="21.95" thickBot="1">
      <c r="A125" s="15"/>
      <c r="B125" s="141"/>
      <c r="C125" s="641"/>
      <c r="D125" s="642"/>
      <c r="E125" s="642"/>
      <c r="F125" s="642"/>
      <c r="G125" s="643"/>
      <c r="H125" s="644"/>
      <c r="I125" s="644"/>
      <c r="J125" s="645"/>
      <c r="K125" s="642"/>
      <c r="L125" s="642"/>
      <c r="M125" s="642"/>
      <c r="N125" s="642"/>
      <c r="O125" s="646"/>
      <c r="P125" s="154"/>
      <c r="Q125" s="143"/>
    </row>
    <row r="126" spans="1:17">
      <c r="A126" s="15"/>
      <c r="B126" s="141"/>
      <c r="C126" s="142"/>
      <c r="D126" s="142"/>
      <c r="E126" s="142"/>
      <c r="F126" s="142"/>
      <c r="G126" s="142"/>
      <c r="H126" s="142"/>
      <c r="I126" s="142"/>
      <c r="J126" s="142"/>
      <c r="K126" s="142"/>
      <c r="L126" s="142"/>
      <c r="M126" s="142"/>
      <c r="N126" s="142"/>
      <c r="O126" s="142"/>
      <c r="P126" s="142"/>
      <c r="Q126" s="143"/>
    </row>
    <row r="127" spans="1:17" ht="27" customHeight="1">
      <c r="B127" s="149" t="s">
        <v>215</v>
      </c>
      <c r="C127" s="150"/>
      <c r="D127" s="142"/>
      <c r="E127" s="142"/>
      <c r="F127" s="142"/>
      <c r="G127" s="142"/>
      <c r="H127" s="142"/>
      <c r="I127" s="142"/>
      <c r="J127" s="142"/>
      <c r="K127" s="142"/>
      <c r="L127" s="142"/>
      <c r="M127" s="142"/>
      <c r="N127" s="142"/>
      <c r="O127" s="339" t="s">
        <v>63</v>
      </c>
      <c r="P127" s="339" t="s">
        <v>64</v>
      </c>
      <c r="Q127" s="143"/>
    </row>
    <row r="128" spans="1:17" s="86" customFormat="1" ht="17.100000000000001" customHeight="1" thickBot="1">
      <c r="A128" s="85"/>
      <c r="B128" s="169"/>
      <c r="C128" s="570">
        <v>1</v>
      </c>
      <c r="D128" s="570"/>
      <c r="E128" s="152"/>
      <c r="F128" s="570">
        <v>2</v>
      </c>
      <c r="G128" s="570"/>
      <c r="H128" s="152"/>
      <c r="I128" s="570">
        <v>3</v>
      </c>
      <c r="J128" s="570"/>
      <c r="K128" s="152"/>
      <c r="L128" s="570">
        <v>4</v>
      </c>
      <c r="M128" s="570"/>
      <c r="N128" s="152"/>
      <c r="O128" s="572" t="s">
        <v>65</v>
      </c>
      <c r="P128" s="572"/>
      <c r="Q128" s="170"/>
    </row>
    <row r="129" spans="1:17" ht="75.95" customHeight="1">
      <c r="A129" s="132"/>
      <c r="B129" s="141"/>
      <c r="C129" s="521" t="s">
        <v>216</v>
      </c>
      <c r="D129" s="522"/>
      <c r="E129" s="142"/>
      <c r="F129" s="521" t="s">
        <v>217</v>
      </c>
      <c r="G129" s="522"/>
      <c r="H129" s="142"/>
      <c r="I129" s="521" t="s">
        <v>218</v>
      </c>
      <c r="J129" s="522"/>
      <c r="K129" s="142"/>
      <c r="L129" s="521" t="s">
        <v>219</v>
      </c>
      <c r="M129" s="522"/>
      <c r="N129" s="142"/>
      <c r="O129" s="138"/>
      <c r="P129" s="138"/>
      <c r="Q129" s="143"/>
    </row>
    <row r="130" spans="1:17" ht="12.95" customHeight="1" thickBot="1">
      <c r="B130" s="141"/>
      <c r="C130" s="13"/>
      <c r="D130" s="142"/>
      <c r="E130" s="142"/>
      <c r="F130" s="142"/>
      <c r="G130" s="142"/>
      <c r="H130" s="142"/>
      <c r="I130" s="142"/>
      <c r="J130" s="142"/>
      <c r="K130" s="142"/>
      <c r="L130" s="142"/>
      <c r="M130" s="142"/>
      <c r="N130" s="142"/>
      <c r="O130" s="142"/>
      <c r="P130" s="142"/>
      <c r="Q130" s="143"/>
    </row>
    <row r="131" spans="1:17" ht="128.25" customHeight="1">
      <c r="B131" s="141"/>
      <c r="C131" s="612" t="s">
        <v>220</v>
      </c>
      <c r="D131" s="508"/>
      <c r="E131" s="508"/>
      <c r="F131" s="508"/>
      <c r="G131" s="508"/>
      <c r="H131" s="508"/>
      <c r="I131" s="508"/>
      <c r="J131" s="508"/>
      <c r="K131" s="508"/>
      <c r="L131" s="508"/>
      <c r="M131" s="509"/>
      <c r="N131" s="142"/>
      <c r="O131" s="188" t="s">
        <v>221</v>
      </c>
      <c r="P131" s="142"/>
      <c r="Q131" s="143"/>
    </row>
    <row r="132" spans="1:17" ht="17.100000000000001" thickBot="1">
      <c r="A132" s="15"/>
      <c r="B132" s="141"/>
      <c r="C132" s="142"/>
      <c r="D132" s="142"/>
      <c r="E132" s="142"/>
      <c r="F132" s="142"/>
      <c r="G132" s="142"/>
      <c r="H132" s="142"/>
      <c r="I132" s="142"/>
      <c r="J132" s="142"/>
      <c r="K132" s="142"/>
      <c r="L132" s="142"/>
      <c r="M132" s="142"/>
      <c r="N132" s="142"/>
      <c r="O132" s="142"/>
      <c r="P132" s="142"/>
      <c r="Q132" s="143"/>
    </row>
    <row r="133" spans="1:17" ht="63.95" customHeight="1">
      <c r="B133" s="141"/>
      <c r="C133" s="586" t="s">
        <v>222</v>
      </c>
      <c r="D133" s="587"/>
      <c r="E133" s="587"/>
      <c r="F133" s="587"/>
      <c r="G133" s="587"/>
      <c r="H133" s="587"/>
      <c r="I133" s="587"/>
      <c r="J133" s="587"/>
      <c r="K133" s="587"/>
      <c r="L133" s="587"/>
      <c r="M133" s="588"/>
      <c r="N133" s="133"/>
      <c r="O133" s="387" t="s">
        <v>223</v>
      </c>
      <c r="P133" s="142"/>
      <c r="Q133" s="143"/>
    </row>
    <row r="134" spans="1:17">
      <c r="A134" s="15"/>
      <c r="B134" s="141"/>
      <c r="C134" s="142"/>
      <c r="D134" s="142"/>
      <c r="E134" s="142"/>
      <c r="F134" s="142"/>
      <c r="G134" s="142"/>
      <c r="H134" s="142"/>
      <c r="I134" s="142"/>
      <c r="J134" s="142"/>
      <c r="K134" s="142"/>
      <c r="L134" s="142"/>
      <c r="M134" s="142"/>
      <c r="N134" s="142"/>
      <c r="O134" s="142"/>
      <c r="P134" s="142"/>
      <c r="Q134" s="143"/>
    </row>
    <row r="135" spans="1:17" ht="17.100000000000001" thickBot="1">
      <c r="A135" s="15"/>
      <c r="B135" s="158"/>
      <c r="C135" s="159"/>
      <c r="D135" s="159"/>
      <c r="E135" s="159"/>
      <c r="F135" s="159"/>
      <c r="G135" s="159"/>
      <c r="H135" s="159"/>
      <c r="I135" s="159"/>
      <c r="J135" s="159"/>
      <c r="K135" s="159"/>
      <c r="L135" s="159"/>
      <c r="M135" s="159"/>
      <c r="N135" s="159"/>
      <c r="O135" s="159"/>
      <c r="P135" s="159"/>
      <c r="Q135" s="160"/>
    </row>
    <row r="136" spans="1:17">
      <c r="A136" s="15"/>
    </row>
    <row r="137" spans="1:17">
      <c r="A137" s="15"/>
    </row>
    <row r="138" spans="1:17" ht="17.25"/>
  </sheetData>
  <mergeCells count="190">
    <mergeCell ref="C82:M82"/>
    <mergeCell ref="C31:M31"/>
    <mergeCell ref="O45:P45"/>
    <mergeCell ref="C45:D45"/>
    <mergeCell ref="G124:J124"/>
    <mergeCell ref="K124:O124"/>
    <mergeCell ref="C117:F117"/>
    <mergeCell ref="C12:F12"/>
    <mergeCell ref="G12:O12"/>
    <mergeCell ref="B78:O78"/>
    <mergeCell ref="B84:M84"/>
    <mergeCell ref="B92:O92"/>
    <mergeCell ref="C74:M74"/>
    <mergeCell ref="C81:O81"/>
    <mergeCell ref="O71:P71"/>
    <mergeCell ref="C66:O66"/>
    <mergeCell ref="C14:F14"/>
    <mergeCell ref="G14:O14"/>
    <mergeCell ref="C16:F16"/>
    <mergeCell ref="G16:O16"/>
    <mergeCell ref="C18:F18"/>
    <mergeCell ref="G18:O18"/>
    <mergeCell ref="C27:G27"/>
    <mergeCell ref="C42:M42"/>
    <mergeCell ref="C50:M50"/>
    <mergeCell ref="J27:O27"/>
    <mergeCell ref="C28:G28"/>
    <mergeCell ref="J28:O28"/>
    <mergeCell ref="C120:F120"/>
    <mergeCell ref="G120:J120"/>
    <mergeCell ref="K120:O120"/>
    <mergeCell ref="C125:F125"/>
    <mergeCell ref="G125:J125"/>
    <mergeCell ref="K125:O125"/>
    <mergeCell ref="C106:O106"/>
    <mergeCell ref="C107:F107"/>
    <mergeCell ref="G107:J107"/>
    <mergeCell ref="K107:O107"/>
    <mergeCell ref="C108:F108"/>
    <mergeCell ref="K108:O108"/>
    <mergeCell ref="C109:F109"/>
    <mergeCell ref="G109:J109"/>
    <mergeCell ref="K109:O109"/>
    <mergeCell ref="G108:J108"/>
    <mergeCell ref="C121:F121"/>
    <mergeCell ref="G121:J121"/>
    <mergeCell ref="K121:O121"/>
    <mergeCell ref="C122:O122"/>
    <mergeCell ref="C123:F123"/>
    <mergeCell ref="G123:J123"/>
    <mergeCell ref="K123:O123"/>
    <mergeCell ref="C124:F124"/>
    <mergeCell ref="C116:F116"/>
    <mergeCell ref="G116:J116"/>
    <mergeCell ref="K116:O116"/>
    <mergeCell ref="G117:J117"/>
    <mergeCell ref="K117:O117"/>
    <mergeCell ref="C118:O118"/>
    <mergeCell ref="C119:F119"/>
    <mergeCell ref="G119:J119"/>
    <mergeCell ref="K119:O119"/>
    <mergeCell ref="C86:M86"/>
    <mergeCell ref="C97:O97"/>
    <mergeCell ref="C103:F103"/>
    <mergeCell ref="C113:F113"/>
    <mergeCell ref="G113:J113"/>
    <mergeCell ref="K113:O113"/>
    <mergeCell ref="C114:O114"/>
    <mergeCell ref="C115:F115"/>
    <mergeCell ref="G115:J115"/>
    <mergeCell ref="K115:O115"/>
    <mergeCell ref="C105:F105"/>
    <mergeCell ref="K105:O105"/>
    <mergeCell ref="C102:O102"/>
    <mergeCell ref="C112:F112"/>
    <mergeCell ref="G112:J112"/>
    <mergeCell ref="K112:O112"/>
    <mergeCell ref="G101:J101"/>
    <mergeCell ref="K101:O101"/>
    <mergeCell ref="G105:J105"/>
    <mergeCell ref="C63:D63"/>
    <mergeCell ref="F71:G71"/>
    <mergeCell ref="I71:J71"/>
    <mergeCell ref="L71:M71"/>
    <mergeCell ref="C54:O54"/>
    <mergeCell ref="L60:M60"/>
    <mergeCell ref="C59:D59"/>
    <mergeCell ref="F59:G59"/>
    <mergeCell ref="I59:J59"/>
    <mergeCell ref="L59:M59"/>
    <mergeCell ref="L58:M58"/>
    <mergeCell ref="C71:D71"/>
    <mergeCell ref="B65:O65"/>
    <mergeCell ref="B69:N69"/>
    <mergeCell ref="C43:M43"/>
    <mergeCell ref="C40:D40"/>
    <mergeCell ref="C131:M131"/>
    <mergeCell ref="C128:D128"/>
    <mergeCell ref="F128:G128"/>
    <mergeCell ref="I128:J128"/>
    <mergeCell ref="L128:M128"/>
    <mergeCell ref="C129:D129"/>
    <mergeCell ref="F129:G129"/>
    <mergeCell ref="I129:J129"/>
    <mergeCell ref="L129:M129"/>
    <mergeCell ref="C111:F111"/>
    <mergeCell ref="C93:O93"/>
    <mergeCell ref="C90:O90"/>
    <mergeCell ref="G104:J104"/>
    <mergeCell ref="C76:M76"/>
    <mergeCell ref="B99:O99"/>
    <mergeCell ref="C101:F101"/>
    <mergeCell ref="G111:J111"/>
    <mergeCell ref="K111:O111"/>
    <mergeCell ref="G103:J103"/>
    <mergeCell ref="K103:O103"/>
    <mergeCell ref="C104:F104"/>
    <mergeCell ref="C52:O52"/>
    <mergeCell ref="M20:O20"/>
    <mergeCell ref="C37:O37"/>
    <mergeCell ref="L45:M45"/>
    <mergeCell ref="C46:D46"/>
    <mergeCell ref="C61:D61"/>
    <mergeCell ref="C48:O48"/>
    <mergeCell ref="C56:D56"/>
    <mergeCell ref="F56:G56"/>
    <mergeCell ref="I56:J56"/>
    <mergeCell ref="M24:O24"/>
    <mergeCell ref="F46:G46"/>
    <mergeCell ref="I45:J45"/>
    <mergeCell ref="F60:G60"/>
    <mergeCell ref="F61:G61"/>
    <mergeCell ref="C24:E24"/>
    <mergeCell ref="F24:I24"/>
    <mergeCell ref="I46:J46"/>
    <mergeCell ref="L46:M46"/>
    <mergeCell ref="F45:G45"/>
    <mergeCell ref="B38:M38"/>
    <mergeCell ref="B44:M44"/>
    <mergeCell ref="F40:G40"/>
    <mergeCell ref="I40:J40"/>
    <mergeCell ref="L40:M40"/>
    <mergeCell ref="C133:M133"/>
    <mergeCell ref="L61:M61"/>
    <mergeCell ref="L62:M62"/>
    <mergeCell ref="F63:G63"/>
    <mergeCell ref="I58:J58"/>
    <mergeCell ref="I60:J60"/>
    <mergeCell ref="I61:J61"/>
    <mergeCell ref="I62:J62"/>
    <mergeCell ref="C62:D62"/>
    <mergeCell ref="L63:M63"/>
    <mergeCell ref="C72:D72"/>
    <mergeCell ref="F72:G72"/>
    <mergeCell ref="I72:J72"/>
    <mergeCell ref="L72:M72"/>
    <mergeCell ref="F62:G62"/>
    <mergeCell ref="C60:D60"/>
    <mergeCell ref="C100:O100"/>
    <mergeCell ref="C88:M88"/>
    <mergeCell ref="C80:O80"/>
    <mergeCell ref="C95:M95"/>
    <mergeCell ref="O128:P128"/>
    <mergeCell ref="F58:G58"/>
    <mergeCell ref="I63:J63"/>
    <mergeCell ref="K104:O104"/>
    <mergeCell ref="G10:O10"/>
    <mergeCell ref="L56:M56"/>
    <mergeCell ref="C58:D58"/>
    <mergeCell ref="C110:O110"/>
    <mergeCell ref="B1:Q2"/>
    <mergeCell ref="B3:Q3"/>
    <mergeCell ref="C39:D39"/>
    <mergeCell ref="F39:G39"/>
    <mergeCell ref="I39:J39"/>
    <mergeCell ref="L39:M39"/>
    <mergeCell ref="C5:O5"/>
    <mergeCell ref="O39:P39"/>
    <mergeCell ref="C22:F22"/>
    <mergeCell ref="C20:F20"/>
    <mergeCell ref="C34:M34"/>
    <mergeCell ref="G20:I20"/>
    <mergeCell ref="J20:L20"/>
    <mergeCell ref="M22:O22"/>
    <mergeCell ref="J22:L22"/>
    <mergeCell ref="G22:I22"/>
    <mergeCell ref="C7:F7"/>
    <mergeCell ref="G7:O7"/>
    <mergeCell ref="C10:F10"/>
    <mergeCell ref="J24:L24"/>
  </mergeCells>
  <dataValidations count="12">
    <dataValidation type="textLength" operator="lessThanOrEqual" allowBlank="1" showInputMessage="1" showErrorMessage="1" error="Superaste el máximo de palabras. Intenta reducir el texto. " prompt="Explica los antecedentes del proyecto en máximo 100 palabras. " sqref="C66:O68 C31" xr:uid="{163187DE-7509-114D-8CC9-CA25CF108E60}">
      <formula1>800</formula1>
    </dataValidation>
    <dataValidation type="textLength" operator="lessThanOrEqual" allowBlank="1" showInputMessage="1" showErrorMessage="1" sqref="C54:O54" xr:uid="{4725AE7E-80B4-3F4A-8506-F70315CD3533}">
      <formula1>1600</formula1>
    </dataValidation>
    <dataValidation type="textLength" operator="lessThanOrEqual" allowBlank="1" showInputMessage="1" showErrorMessage="1" error="Superaste el número de palabras. Intenta reducir el texto. " prompt="Describe la problemática en máximo 200 palabras." sqref="C43:M43" xr:uid="{CCEAE85E-C25E-0944-97C7-5563B98F3E96}">
      <formula1>1600</formula1>
    </dataValidation>
    <dataValidation type="textLength" operator="lessThanOrEqual" allowBlank="1" showInputMessage="1" showErrorMessage="1" error="Superaste el número de palabras. Intenta reducir el texto. " prompt="Describe las características de la población objetivo en máximo 200 palabras." sqref="I57:J57 F56 D57 F57:G57 L57:M57 I56 M55 D53:M53 L55:L56 C51:C53 O58:O63 F58:F63 L58:L63 I58:I63 H55:H63 C56:C63 E56:E63 K55:K63 C48:C49 D49:M49 D51:M51" xr:uid="{949FA751-CA8F-6E40-A80D-CE312DB95BD8}">
      <formula1>1600</formula1>
    </dataValidation>
    <dataValidation type="textLength" operator="lessThanOrEqual" allowBlank="1" showInputMessage="1" showErrorMessage="1" error="Superaste el número de palabras. Intenta reducir el texto. " prompt="Describe los cambios que se pretenden lograr en NNAyJ en máximo 200 palabras" sqref="C74:M74" xr:uid="{9E5F93F7-F2E8-AD4C-95B1-8F3EFF3EE2A3}">
      <formula1>1600</formula1>
    </dataValidation>
    <dataValidation type="textLength" operator="lessThanOrEqual" allowBlank="1" showInputMessage="1" showErrorMessage="1" error="Superaste el número de palabras. Intenta reducir el texto. " prompt="Describe los cambios que se pretenden lograr en el entorno inmediato de NNAyJ en máximo 200 palabras. " sqref="C76:M76 C82:M82" xr:uid="{4100319D-AA1A-B744-92FE-92631CC4375A}">
      <formula1>1600</formula1>
    </dataValidation>
    <dataValidation type="textLength" operator="lessThanOrEqual" allowBlank="1" showInputMessage="1" showErrorMessage="1" error="Superaste el número de palabras. Intenta reducir el texto. " prompt="Describe las lecciones aprendidas en el proyecto en máximo 200 palabras. " sqref="C34:M34" xr:uid="{F0C8AEF0-5AAD-EE4F-B347-581E7E154FEF}">
      <formula1>1600</formula1>
    </dataValidation>
    <dataValidation type="textLength" operator="lessThanOrEqual" allowBlank="1" showInputMessage="1" showErrorMessage="1" error="Superaste el número de palabras. Intenta reducir el texto. " prompt="Describe la estrategia de monitoreo y evaluación en máximo 200 palabras. " sqref="C86:M86" xr:uid="{0C35189B-9FCC-7147-BE36-84FB826E55E0}">
      <formula1>1600</formula1>
    </dataValidation>
    <dataValidation type="textLength" operator="lessThanOrEqual" allowBlank="1" showInputMessage="1" showErrorMessage="1" error="Superaste el número de palabras. Intenta reducir el texto. " prompt="Describe como se recabará la experiencia en NNAyJ para el rediseño programático en máximo 200 palabras" sqref="C90:O90" xr:uid="{0CB4FC66-C0E0-8242-B669-46B17FE6E2A7}">
      <formula1>1600</formula1>
    </dataValidation>
    <dataValidation type="textLength" operator="lessThanOrEqual" allowBlank="1" showInputMessage="1" showErrorMessage="1" error="Superaste el número de palabras. Intenta reducir el texto. " prompt="Describe cómo comunicaras tus resultados a los diferentes actores en máximo 200 palabras. " sqref="C97:O98 C93:O93" xr:uid="{F54BD167-0E1D-7449-8103-0C665239AAE6}">
      <formula1>1600</formula1>
    </dataValidation>
    <dataValidation type="textLength" operator="lessThanOrEqual" allowBlank="1" showInputMessage="1" showErrorMessage="1" error="Superaste el número de palabras. Intenta reducir el texto. " prompt="Describe la estrategia de salida de tu intervención en máximo 200 palabras. " sqref="C131:M131" xr:uid="{909F80C2-4934-A54D-9D65-50DCC4A65D52}">
      <formula1>1600</formula1>
    </dataValidation>
    <dataValidation allowBlank="1" sqref="C114 C102 C110 C118 C122 C106" xr:uid="{47982B75-2349-4A45-B190-D3B180FCB919}"/>
  </dataValidations>
  <pageMargins left="0.7" right="0.7" top="0.75" bottom="0.75" header="0.3" footer="0.3"/>
  <pageSetup orientation="portrait" horizontalDpi="0" verticalDpi="0"/>
  <drawing r:id="rId1"/>
  <extLst>
    <ext xmlns:x14="http://schemas.microsoft.com/office/spreadsheetml/2009/9/main" uri="{CCE6A557-97BC-4b89-ADB6-D9C93CAAB3DF}">
      <x14:dataValidations xmlns:xm="http://schemas.microsoft.com/office/excel/2006/main" count="9">
        <x14:dataValidation type="list" allowBlank="1" showInputMessage="1" showErrorMessage="1" xr:uid="{046E1311-B2D4-CB44-9A62-4E5E48318E2B}">
          <x14:formula1>
            <xm:f>Despegables!$K$3:$K$4</xm:f>
          </x14:formula1>
          <xm:sqref>O88 O42 O50 O95</xm:sqref>
        </x14:dataValidation>
        <x14:dataValidation type="list" allowBlank="1" showInputMessage="1" showErrorMessage="1" xr:uid="{D334E6FB-28E7-3041-A8D8-2CFD00703392}">
          <x14:formula1>
            <xm:f>Despegables!$O$3:$O$5</xm:f>
          </x14:formula1>
          <xm:sqref>C28:G28</xm:sqref>
        </x14:dataValidation>
        <x14:dataValidation type="list" allowBlank="1" showInputMessage="1" showErrorMessage="1" xr:uid="{60C770B6-8E4A-FA4C-8262-CA559931B4D8}">
          <x14:formula1>
            <xm:f>Despegables!$O$13:$O$18</xm:f>
          </x14:formula1>
          <xm:sqref>J28:O28</xm:sqref>
        </x14:dataValidation>
        <x14:dataValidation type="list" allowBlank="1" showInputMessage="1" showErrorMessage="1" xr:uid="{0955413F-CFE7-4A4D-9B3D-312AA906C638}">
          <x14:formula1>
            <xm:f>Despegables!$B$3:$B$6</xm:f>
          </x14:formula1>
          <xm:sqref>O40:P40 O46:P46 O72:P72 O129:P129</xm:sqref>
        </x14:dataValidation>
        <x14:dataValidation type="list" allowBlank="1" showInputMessage="1" showErrorMessage="1" xr:uid="{7A5C219C-7AF5-4B3E-A290-1D0F6D8E9E70}">
          <x14:formula1>
            <xm:f>Despegables!$AA$3:$AA$17</xm:f>
          </x14:formula1>
          <xm:sqref>G103:J105 G107:J109 G111:J113 G115:J117 G119:J121 G123:J125</xm:sqref>
        </x14:dataValidation>
        <x14:dataValidation type="list" allowBlank="1" showInputMessage="1" showErrorMessage="1" xr:uid="{EBC355EF-BF62-4C51-904C-6B5967F32DCA}">
          <x14:formula1>
            <xm:f>Despegables!$Y$3:$Y$5</xm:f>
          </x14:formula1>
          <xm:sqref>O133</xm:sqref>
        </x14:dataValidation>
        <x14:dataValidation type="list" allowBlank="1" showInputMessage="1" showErrorMessage="1" xr:uid="{65838869-2C6D-BF48-9140-6A47D5F66AE0}">
          <x14:formula1>
            <xm:f>Despegables!$S$3:$S$7</xm:f>
          </x14:formula1>
          <xm:sqref>G14:O14</xm:sqref>
        </x14:dataValidation>
        <x14:dataValidation type="list" allowBlank="1" showInputMessage="1" showErrorMessage="1" xr:uid="{FAB5A4EB-A928-CD45-BD5B-E09C390E60B2}">
          <x14:formula1>
            <xm:f>Despegables!$U$3:$U$11</xm:f>
          </x14:formula1>
          <xm:sqref>G16:O16</xm:sqref>
        </x14:dataValidation>
        <x14:dataValidation type="list" allowBlank="1" showInputMessage="1" showErrorMessage="1" xr:uid="{B1ABBACF-0E79-914E-8F06-7304A79F342A}">
          <x14:formula1>
            <xm:f>Despegables!$W$3:$W$8</xm:f>
          </x14:formula1>
          <xm:sqref>G18:O18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O48"/>
  <sheetViews>
    <sheetView topLeftCell="A4" zoomScale="110" zoomScaleNormal="110" workbookViewId="0">
      <selection activeCell="B2" sqref="B2:D2"/>
    </sheetView>
  </sheetViews>
  <sheetFormatPr defaultColWidth="20.5" defaultRowHeight="15.95"/>
  <cols>
    <col min="1" max="1" width="1.125" style="2" customWidth="1"/>
    <col min="2" max="2" width="32.5" style="88" customWidth="1"/>
    <col min="3" max="3" width="47.75" style="3" customWidth="1"/>
    <col min="4" max="4" width="45.5" style="3" customWidth="1"/>
    <col min="5" max="5" width="15.375" style="4" customWidth="1"/>
    <col min="6" max="9" width="13.875" style="4" customWidth="1"/>
    <col min="10" max="10" width="14.5" style="4" customWidth="1"/>
    <col min="11" max="11" width="44.875" style="4" customWidth="1"/>
    <col min="12" max="12" width="28" style="2" customWidth="1"/>
    <col min="13" max="13" width="30.875" style="2" customWidth="1"/>
    <col min="14" max="16384" width="20.5" style="2"/>
  </cols>
  <sheetData>
    <row r="1" spans="2:15" ht="42.95" customHeight="1">
      <c r="B1" s="464" t="s">
        <v>224</v>
      </c>
      <c r="C1" s="465"/>
      <c r="D1" s="465"/>
      <c r="E1" s="465"/>
      <c r="F1" s="465"/>
      <c r="G1" s="465"/>
      <c r="H1" s="465"/>
      <c r="I1" s="465"/>
      <c r="J1" s="465"/>
      <c r="K1" s="465"/>
      <c r="L1" s="465"/>
      <c r="M1" s="466"/>
    </row>
    <row r="2" spans="2:15" ht="76.5" customHeight="1">
      <c r="B2" s="671" t="s">
        <v>225</v>
      </c>
      <c r="C2" s="672"/>
      <c r="D2" s="672"/>
      <c r="E2" s="439"/>
      <c r="F2" s="439"/>
      <c r="G2" s="439"/>
      <c r="H2" s="439"/>
      <c r="I2" s="439"/>
      <c r="J2" s="439"/>
      <c r="K2" s="439"/>
      <c r="L2" s="439"/>
      <c r="M2" s="440"/>
    </row>
    <row r="3" spans="2:15" ht="33" customHeight="1">
      <c r="B3" s="666" t="s">
        <v>226</v>
      </c>
      <c r="C3" s="667"/>
      <c r="D3" s="667"/>
      <c r="E3" s="667"/>
      <c r="F3" s="667"/>
      <c r="G3" s="667"/>
      <c r="H3" s="667"/>
      <c r="I3" s="667"/>
      <c r="J3" s="667"/>
      <c r="K3" s="667"/>
      <c r="L3" s="667"/>
      <c r="M3" s="668"/>
    </row>
    <row r="4" spans="2:15" ht="30" customHeight="1">
      <c r="B4" s="446" t="s">
        <v>227</v>
      </c>
      <c r="C4" s="663"/>
      <c r="D4" s="664"/>
      <c r="E4" s="664"/>
      <c r="F4" s="664"/>
      <c r="G4" s="664"/>
      <c r="H4" s="664"/>
      <c r="I4" s="664"/>
      <c r="J4" s="664"/>
      <c r="K4" s="664"/>
      <c r="L4" s="664"/>
      <c r="M4" s="665"/>
    </row>
    <row r="5" spans="2:15" ht="62.25" customHeight="1">
      <c r="B5" s="383" t="s">
        <v>228</v>
      </c>
      <c r="C5" s="383" t="s">
        <v>229</v>
      </c>
      <c r="D5" s="383" t="s">
        <v>230</v>
      </c>
      <c r="E5" s="443" t="s">
        <v>231</v>
      </c>
      <c r="F5" s="384" t="s">
        <v>232</v>
      </c>
      <c r="G5" s="384" t="s">
        <v>233</v>
      </c>
      <c r="H5" s="384" t="s">
        <v>234</v>
      </c>
      <c r="I5" s="384" t="s">
        <v>235</v>
      </c>
      <c r="J5" s="384" t="s">
        <v>236</v>
      </c>
      <c r="K5" s="385" t="s">
        <v>237</v>
      </c>
      <c r="L5" s="384" t="s">
        <v>238</v>
      </c>
      <c r="M5" s="384" t="s">
        <v>239</v>
      </c>
    </row>
    <row r="6" spans="2:15" ht="66" customHeight="1">
      <c r="B6" s="441" t="s">
        <v>240</v>
      </c>
      <c r="C6" s="448" t="s">
        <v>241</v>
      </c>
      <c r="D6" s="382" t="s">
        <v>242</v>
      </c>
      <c r="E6" s="126"/>
      <c r="F6" s="126"/>
      <c r="G6" s="444"/>
      <c r="H6" s="126"/>
      <c r="I6" s="126"/>
      <c r="J6" s="126"/>
      <c r="K6" s="196"/>
      <c r="L6" s="196"/>
      <c r="M6" s="196"/>
    </row>
    <row r="7" spans="2:15" ht="45" customHeight="1">
      <c r="B7" s="195" t="s">
        <v>243</v>
      </c>
      <c r="C7" s="447" t="s">
        <v>244</v>
      </c>
      <c r="D7" s="430" t="s">
        <v>245</v>
      </c>
      <c r="E7" s="431"/>
      <c r="F7" s="431"/>
      <c r="G7" s="431"/>
      <c r="H7" s="431"/>
      <c r="I7" s="431"/>
      <c r="J7" s="431"/>
      <c r="K7" s="431"/>
      <c r="L7" s="431"/>
      <c r="M7" s="431"/>
      <c r="O7" s="2" t="s">
        <v>246</v>
      </c>
    </row>
    <row r="8" spans="2:15" ht="36" customHeight="1">
      <c r="B8" s="193" t="s">
        <v>247</v>
      </c>
      <c r="C8" s="393" t="s">
        <v>248</v>
      </c>
      <c r="D8" s="194" t="s">
        <v>249</v>
      </c>
      <c r="E8" s="192"/>
      <c r="F8" s="192"/>
      <c r="G8" s="192"/>
      <c r="H8" s="192"/>
      <c r="I8" s="192"/>
      <c r="J8" s="192"/>
      <c r="K8" s="192"/>
      <c r="L8" s="192"/>
      <c r="M8" s="192"/>
    </row>
    <row r="9" spans="2:15" ht="36" customHeight="1">
      <c r="B9" s="197" t="s">
        <v>250</v>
      </c>
      <c r="C9" s="412" t="s">
        <v>251</v>
      </c>
      <c r="D9" s="413" t="s">
        <v>252</v>
      </c>
      <c r="E9" s="198"/>
      <c r="F9" s="198"/>
      <c r="G9" s="198"/>
      <c r="H9" s="198"/>
      <c r="I9" s="198"/>
      <c r="J9" s="198"/>
      <c r="K9" s="198"/>
      <c r="L9" s="198"/>
      <c r="M9" s="198"/>
    </row>
    <row r="10" spans="2:15" ht="36" customHeight="1">
      <c r="B10" s="451" t="s">
        <v>253</v>
      </c>
      <c r="C10" s="420" t="s">
        <v>254</v>
      </c>
      <c r="D10" s="194" t="s">
        <v>255</v>
      </c>
      <c r="E10" s="414"/>
      <c r="F10" s="414"/>
      <c r="G10" s="414"/>
      <c r="H10" s="414"/>
      <c r="I10" s="414"/>
      <c r="J10" s="414"/>
      <c r="K10" s="414"/>
      <c r="L10" s="414"/>
      <c r="M10" s="414"/>
    </row>
    <row r="11" spans="2:15" ht="45" customHeight="1">
      <c r="B11" s="415" t="s">
        <v>256</v>
      </c>
      <c r="C11" s="449" t="s">
        <v>257</v>
      </c>
      <c r="D11" s="449" t="s">
        <v>258</v>
      </c>
      <c r="E11" s="450"/>
      <c r="F11" s="434"/>
      <c r="G11" s="434"/>
      <c r="H11" s="434"/>
      <c r="I11" s="434"/>
      <c r="J11" s="434"/>
      <c r="K11" s="434"/>
      <c r="L11" s="435"/>
      <c r="M11" s="435"/>
      <c r="O11" s="2" t="s">
        <v>246</v>
      </c>
    </row>
    <row r="12" spans="2:15" ht="36" customHeight="1">
      <c r="B12" s="452" t="s">
        <v>247</v>
      </c>
      <c r="C12" s="453" t="s">
        <v>259</v>
      </c>
      <c r="D12" s="454" t="s">
        <v>260</v>
      </c>
      <c r="E12" s="414"/>
      <c r="F12" s="414"/>
      <c r="G12" s="414"/>
      <c r="H12" s="414"/>
      <c r="I12" s="414"/>
      <c r="J12" s="414"/>
      <c r="K12" s="414"/>
      <c r="L12" s="416"/>
      <c r="M12" s="416"/>
    </row>
    <row r="13" spans="2:15" ht="36" customHeight="1">
      <c r="B13" s="411" t="s">
        <v>250</v>
      </c>
      <c r="C13" s="412" t="s">
        <v>261</v>
      </c>
      <c r="D13" s="413" t="s">
        <v>262</v>
      </c>
      <c r="E13" s="414"/>
      <c r="F13" s="414"/>
      <c r="G13" s="414"/>
      <c r="H13" s="414"/>
      <c r="I13" s="414"/>
      <c r="J13" s="414"/>
      <c r="K13" s="414"/>
      <c r="L13" s="416"/>
      <c r="M13" s="416"/>
    </row>
    <row r="14" spans="2:15" ht="36" customHeight="1" thickBot="1">
      <c r="B14" s="411" t="s">
        <v>253</v>
      </c>
      <c r="C14" s="412" t="s">
        <v>263</v>
      </c>
      <c r="D14" s="413" t="s">
        <v>264</v>
      </c>
      <c r="E14" s="414"/>
      <c r="F14" s="414"/>
      <c r="G14" s="414"/>
      <c r="H14" s="414"/>
      <c r="I14" s="414"/>
      <c r="J14" s="414"/>
      <c r="K14" s="414"/>
      <c r="L14" s="416"/>
      <c r="M14" s="416"/>
    </row>
    <row r="15" spans="2:15" ht="45" customHeight="1">
      <c r="B15" s="415" t="s">
        <v>265</v>
      </c>
      <c r="C15" s="447" t="s">
        <v>266</v>
      </c>
      <c r="D15" s="449" t="s">
        <v>267</v>
      </c>
      <c r="E15" s="434"/>
      <c r="F15" s="434"/>
      <c r="G15" s="434"/>
      <c r="H15" s="434"/>
      <c r="I15" s="434"/>
      <c r="J15" s="434"/>
      <c r="K15" s="434"/>
      <c r="L15" s="435"/>
      <c r="M15" s="435"/>
    </row>
    <row r="16" spans="2:15" ht="36" customHeight="1">
      <c r="B16" s="411" t="s">
        <v>247</v>
      </c>
      <c r="C16" s="413" t="s">
        <v>268</v>
      </c>
      <c r="D16" s="413" t="s">
        <v>269</v>
      </c>
      <c r="E16" s="418"/>
      <c r="F16" s="418"/>
      <c r="G16" s="418"/>
      <c r="H16" s="418"/>
      <c r="I16" s="418"/>
      <c r="J16" s="418"/>
      <c r="K16" s="418"/>
      <c r="L16" s="419"/>
      <c r="M16" s="419"/>
    </row>
    <row r="17" spans="2:15" ht="36" customHeight="1">
      <c r="B17" s="411" t="s">
        <v>250</v>
      </c>
      <c r="C17" s="413" t="s">
        <v>270</v>
      </c>
      <c r="D17" s="413" t="s">
        <v>271</v>
      </c>
      <c r="E17" s="418"/>
      <c r="F17" s="418"/>
      <c r="G17" s="418"/>
      <c r="H17" s="418"/>
      <c r="I17" s="418"/>
      <c r="J17" s="418"/>
      <c r="K17" s="418"/>
      <c r="L17" s="419"/>
      <c r="M17" s="419"/>
    </row>
    <row r="18" spans="2:15" ht="36" customHeight="1">
      <c r="B18" s="411" t="s">
        <v>253</v>
      </c>
      <c r="C18" s="420" t="s">
        <v>272</v>
      </c>
      <c r="D18" s="199" t="s">
        <v>273</v>
      </c>
      <c r="E18" s="418"/>
      <c r="F18" s="418"/>
      <c r="G18" s="418"/>
      <c r="H18" s="418"/>
      <c r="I18" s="418"/>
      <c r="J18" s="418"/>
      <c r="K18" s="418"/>
      <c r="L18" s="419"/>
      <c r="M18" s="419"/>
    </row>
    <row r="19" spans="2:15" ht="55.5" customHeight="1">
      <c r="B19" s="442" t="s">
        <v>274</v>
      </c>
      <c r="C19" s="422"/>
      <c r="D19" s="423"/>
      <c r="E19" s="428"/>
      <c r="F19" s="428"/>
      <c r="G19" s="428"/>
      <c r="H19" s="428"/>
      <c r="I19" s="428"/>
      <c r="J19" s="428"/>
      <c r="K19" s="424"/>
      <c r="L19" s="424"/>
      <c r="M19" s="424"/>
    </row>
    <row r="20" spans="2:15" ht="33.950000000000003" customHeight="1">
      <c r="B20" s="415" t="s">
        <v>275</v>
      </c>
      <c r="C20" s="432"/>
      <c r="D20" s="432"/>
      <c r="E20" s="434"/>
      <c r="F20" s="434"/>
      <c r="G20" s="434"/>
      <c r="H20" s="434"/>
      <c r="I20" s="434"/>
      <c r="J20" s="434"/>
      <c r="K20" s="434"/>
      <c r="L20" s="434"/>
      <c r="M20" s="434"/>
      <c r="O20" s="2" t="s">
        <v>246</v>
      </c>
    </row>
    <row r="21" spans="2:15" ht="33.950000000000003" customHeight="1">
      <c r="B21" s="411" t="s">
        <v>247</v>
      </c>
      <c r="C21" s="421"/>
      <c r="D21" s="413"/>
      <c r="E21" s="414"/>
      <c r="F21" s="414"/>
      <c r="G21" s="414"/>
      <c r="H21" s="414"/>
      <c r="I21" s="414"/>
      <c r="J21" s="414"/>
      <c r="K21" s="414"/>
      <c r="L21" s="414"/>
      <c r="M21" s="414"/>
    </row>
    <row r="22" spans="2:15" ht="33.950000000000003" customHeight="1">
      <c r="B22" s="411" t="s">
        <v>250</v>
      </c>
      <c r="C22" s="421"/>
      <c r="D22" s="413"/>
      <c r="E22" s="414"/>
      <c r="F22" s="414"/>
      <c r="G22" s="414"/>
      <c r="H22" s="414"/>
      <c r="I22" s="414"/>
      <c r="J22" s="414"/>
      <c r="K22" s="414"/>
      <c r="L22" s="414"/>
      <c r="M22" s="414"/>
    </row>
    <row r="23" spans="2:15" ht="33.950000000000003" customHeight="1">
      <c r="B23" s="411" t="s">
        <v>253</v>
      </c>
      <c r="C23" s="412"/>
      <c r="D23" s="413"/>
      <c r="E23" s="414"/>
      <c r="F23" s="414"/>
      <c r="G23" s="414"/>
      <c r="H23" s="414"/>
      <c r="I23" s="414"/>
      <c r="J23" s="414"/>
      <c r="K23" s="414"/>
      <c r="L23" s="414"/>
      <c r="M23" s="414"/>
    </row>
    <row r="24" spans="2:15" ht="33.950000000000003" customHeight="1">
      <c r="B24" s="411" t="s">
        <v>276</v>
      </c>
      <c r="C24" s="412"/>
      <c r="D24" s="412"/>
      <c r="E24" s="414"/>
      <c r="F24" s="414"/>
      <c r="G24" s="414"/>
      <c r="H24" s="414"/>
      <c r="I24" s="414"/>
      <c r="J24" s="414"/>
      <c r="K24" s="414"/>
      <c r="L24" s="414"/>
      <c r="M24" s="414"/>
    </row>
    <row r="25" spans="2:15" ht="33.950000000000003" customHeight="1">
      <c r="B25" s="415" t="s">
        <v>277</v>
      </c>
      <c r="C25" s="432"/>
      <c r="D25" s="433"/>
      <c r="E25" s="434"/>
      <c r="F25" s="434"/>
      <c r="G25" s="434"/>
      <c r="H25" s="434"/>
      <c r="I25" s="434"/>
      <c r="J25" s="434"/>
      <c r="K25" s="434"/>
      <c r="L25" s="435"/>
      <c r="M25" s="435"/>
      <c r="O25" s="2" t="s">
        <v>246</v>
      </c>
    </row>
    <row r="26" spans="2:15" ht="33.950000000000003" customHeight="1">
      <c r="B26" s="411" t="s">
        <v>247</v>
      </c>
      <c r="C26" s="417"/>
      <c r="D26" s="413"/>
      <c r="E26" s="414"/>
      <c r="F26" s="414"/>
      <c r="G26" s="414"/>
      <c r="H26" s="414"/>
      <c r="I26" s="414"/>
      <c r="J26" s="414"/>
      <c r="K26" s="414"/>
      <c r="L26" s="416"/>
      <c r="M26" s="416"/>
    </row>
    <row r="27" spans="2:15" ht="33.950000000000003" customHeight="1">
      <c r="B27" s="411" t="s">
        <v>250</v>
      </c>
      <c r="C27" s="417"/>
      <c r="D27" s="413"/>
      <c r="E27" s="414"/>
      <c r="F27" s="414"/>
      <c r="G27" s="414"/>
      <c r="H27" s="414"/>
      <c r="I27" s="414"/>
      <c r="J27" s="414"/>
      <c r="K27" s="414"/>
      <c r="L27" s="416"/>
      <c r="M27" s="416"/>
    </row>
    <row r="28" spans="2:15" ht="33.950000000000003" customHeight="1">
      <c r="B28" s="411" t="s">
        <v>253</v>
      </c>
      <c r="C28" s="413"/>
      <c r="D28" s="413"/>
      <c r="E28" s="414"/>
      <c r="F28" s="414"/>
      <c r="G28" s="414"/>
      <c r="H28" s="414"/>
      <c r="I28" s="414"/>
      <c r="J28" s="414"/>
      <c r="K28" s="414"/>
      <c r="L28" s="416"/>
      <c r="M28" s="416"/>
    </row>
    <row r="29" spans="2:15" ht="33.950000000000003" customHeight="1">
      <c r="B29" s="415" t="s">
        <v>278</v>
      </c>
      <c r="C29" s="436"/>
      <c r="D29" s="433"/>
      <c r="E29" s="434"/>
      <c r="F29" s="434"/>
      <c r="G29" s="434"/>
      <c r="H29" s="434"/>
      <c r="I29" s="434"/>
      <c r="J29" s="434"/>
      <c r="K29" s="434"/>
      <c r="L29" s="435"/>
      <c r="M29" s="435"/>
    </row>
    <row r="30" spans="2:15" ht="33.950000000000003" customHeight="1">
      <c r="B30" s="411" t="s">
        <v>247</v>
      </c>
      <c r="C30" s="413"/>
      <c r="D30" s="413"/>
      <c r="E30" s="418"/>
      <c r="F30" s="418"/>
      <c r="G30" s="418"/>
      <c r="H30" s="418"/>
      <c r="I30" s="418"/>
      <c r="J30" s="418"/>
      <c r="K30" s="418"/>
      <c r="L30" s="419"/>
      <c r="M30" s="419"/>
    </row>
    <row r="31" spans="2:15" ht="33.950000000000003" customHeight="1">
      <c r="B31" s="411" t="s">
        <v>250</v>
      </c>
      <c r="C31" s="413"/>
      <c r="D31" s="413"/>
      <c r="E31" s="418"/>
      <c r="F31" s="418"/>
      <c r="G31" s="418"/>
      <c r="H31" s="418"/>
      <c r="I31" s="418"/>
      <c r="J31" s="418"/>
      <c r="K31" s="418"/>
      <c r="L31" s="419"/>
      <c r="M31" s="419"/>
    </row>
    <row r="32" spans="2:15" ht="33.950000000000003" customHeight="1">
      <c r="B32" s="411" t="s">
        <v>253</v>
      </c>
      <c r="C32" s="413"/>
      <c r="D32" s="413"/>
      <c r="E32" s="418"/>
      <c r="F32" s="418"/>
      <c r="G32" s="418"/>
      <c r="H32" s="418"/>
      <c r="I32" s="418"/>
      <c r="J32" s="418"/>
      <c r="K32" s="418"/>
      <c r="L32" s="419"/>
      <c r="M32" s="419"/>
    </row>
    <row r="33" spans="2:15" ht="99.75" customHeight="1">
      <c r="B33" s="426" t="s">
        <v>279</v>
      </c>
      <c r="C33" s="427" t="s">
        <v>280</v>
      </c>
      <c r="D33" s="423" t="s">
        <v>281</v>
      </c>
      <c r="E33" s="445">
        <v>0</v>
      </c>
      <c r="F33" s="445">
        <v>0</v>
      </c>
      <c r="G33" s="445">
        <v>0</v>
      </c>
      <c r="H33" s="445">
        <v>0</v>
      </c>
      <c r="I33" s="445">
        <v>0</v>
      </c>
      <c r="J33" s="445">
        <v>0</v>
      </c>
      <c r="K33" s="428" t="s">
        <v>282</v>
      </c>
      <c r="L33" s="429"/>
      <c r="M33" s="429"/>
    </row>
    <row r="34" spans="2:15" ht="69" customHeight="1">
      <c r="B34" s="415" t="s">
        <v>283</v>
      </c>
      <c r="C34" s="437" t="s">
        <v>284</v>
      </c>
      <c r="D34" s="433" t="s">
        <v>285</v>
      </c>
      <c r="E34" s="438">
        <v>0</v>
      </c>
      <c r="F34" s="438">
        <v>0</v>
      </c>
      <c r="G34" s="438">
        <v>0</v>
      </c>
      <c r="H34" s="438">
        <v>0</v>
      </c>
      <c r="I34" s="438">
        <v>0</v>
      </c>
      <c r="J34" s="438">
        <v>0</v>
      </c>
      <c r="K34" s="434" t="s">
        <v>286</v>
      </c>
      <c r="L34" s="435"/>
      <c r="M34" s="435"/>
      <c r="O34" s="2" t="s">
        <v>246</v>
      </c>
    </row>
    <row r="35" spans="2:15" ht="50.1" customHeight="1">
      <c r="B35" s="411" t="s">
        <v>247</v>
      </c>
      <c r="C35" s="413" t="s">
        <v>287</v>
      </c>
      <c r="D35" s="413" t="s">
        <v>288</v>
      </c>
      <c r="E35" s="425">
        <v>0</v>
      </c>
      <c r="F35" s="425">
        <v>0</v>
      </c>
      <c r="G35" s="425">
        <v>0</v>
      </c>
      <c r="H35" s="425">
        <v>0</v>
      </c>
      <c r="I35" s="425">
        <v>0</v>
      </c>
      <c r="J35" s="425">
        <v>0</v>
      </c>
      <c r="K35" s="418" t="s">
        <v>289</v>
      </c>
      <c r="L35" s="419"/>
      <c r="M35" s="419"/>
    </row>
    <row r="36" spans="2:15" ht="33.950000000000003" customHeight="1">
      <c r="B36" s="411" t="s">
        <v>250</v>
      </c>
      <c r="C36" s="413" t="s">
        <v>290</v>
      </c>
      <c r="D36" s="413" t="s">
        <v>291</v>
      </c>
      <c r="E36" s="425">
        <v>0</v>
      </c>
      <c r="F36" s="425">
        <v>0</v>
      </c>
      <c r="G36" s="425">
        <v>0</v>
      </c>
      <c r="H36" s="425">
        <v>0</v>
      </c>
      <c r="I36" s="425">
        <v>0</v>
      </c>
      <c r="J36" s="425">
        <v>0</v>
      </c>
      <c r="K36" s="418"/>
      <c r="L36" s="419"/>
      <c r="M36" s="419"/>
    </row>
    <row r="37" spans="2:15" ht="33.950000000000003" customHeight="1">
      <c r="B37" s="411" t="s">
        <v>253</v>
      </c>
      <c r="C37" s="413" t="s">
        <v>292</v>
      </c>
      <c r="D37" s="413" t="s">
        <v>293</v>
      </c>
      <c r="E37" s="425">
        <v>0</v>
      </c>
      <c r="F37" s="425">
        <v>0</v>
      </c>
      <c r="G37" s="425">
        <v>0</v>
      </c>
      <c r="H37" s="425">
        <v>0</v>
      </c>
      <c r="I37" s="425">
        <v>0</v>
      </c>
      <c r="J37" s="425">
        <v>0</v>
      </c>
      <c r="K37" s="418"/>
      <c r="L37" s="419"/>
      <c r="M37" s="419"/>
    </row>
    <row r="38" spans="2:15" ht="17.25"/>
    <row r="39" spans="2:15" ht="36" customHeight="1">
      <c r="B39" s="669"/>
      <c r="C39" s="670"/>
      <c r="D39" s="670"/>
      <c r="E39" s="670"/>
      <c r="F39" s="670"/>
      <c r="G39" s="670"/>
      <c r="H39" s="670"/>
      <c r="I39" s="670"/>
      <c r="J39" s="670"/>
      <c r="K39" s="670"/>
      <c r="L39" s="670"/>
      <c r="M39" s="670"/>
    </row>
    <row r="40" spans="2:15" ht="17.25"/>
    <row r="44" spans="2:15" ht="51.95" customHeight="1"/>
    <row r="45" spans="2:15" ht="17.25"/>
    <row r="46" spans="2:15" ht="17.25"/>
    <row r="47" spans="2:15" ht="17.25"/>
    <row r="48" spans="2:15" ht="17.25"/>
  </sheetData>
  <mergeCells count="5">
    <mergeCell ref="C4:M4"/>
    <mergeCell ref="B3:M3"/>
    <mergeCell ref="B1:M1"/>
    <mergeCell ref="B39:M39"/>
    <mergeCell ref="B2:D2"/>
  </mergeCells>
  <dataValidations count="1">
    <dataValidation allowBlank="1" sqref="B37:C37 C36 D5 F5:J5 L5:M5 C30:C32 C28 B4:B36 C4:C25" xr:uid="{00000000-0002-0000-0400-000000000000}"/>
  </dataValidation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DE96D10F-4CD6-9743-AD7E-81C2999C5EEF}">
          <x14:formula1>
            <xm:f>Despegables!$AI$4</xm:f>
          </x14:formula1>
          <xm:sqref>K33</xm:sqref>
        </x14:dataValidation>
        <x14:dataValidation type="list" allowBlank="1" showInputMessage="1" showErrorMessage="1" xr:uid="{8E10F499-0776-D74A-A07D-6493D84A5F44}">
          <x14:formula1>
            <xm:f>Despegables!$AG$4:$AG$6</xm:f>
          </x14:formula1>
          <xm:sqref>D33</xm:sqref>
        </x14:dataValidation>
        <x14:dataValidation type="list" allowBlank="1" showInputMessage="1" showErrorMessage="1" xr:uid="{88AA6206-CF21-FA43-AEDD-355789B64CCF}">
          <x14:formula1>
            <xm:f>Despegables!$AI$9</xm:f>
          </x14:formula1>
          <xm:sqref>K34</xm:sqref>
        </x14:dataValidation>
        <x14:dataValidation type="list" allowBlank="1" xr:uid="{BB85EB9C-C8AB-064A-A8CF-78535A06DA1A}">
          <x14:formula1>
            <xm:f>Despegables!$AC$9:$AC$11</xm:f>
          </x14:formula1>
          <xm:sqref>C33</xm:sqref>
        </x14:dataValidation>
        <x14:dataValidation type="list" allowBlank="1" showInputMessage="1" showErrorMessage="1" xr:uid="{5E87299B-1F1C-2246-829F-3CE1F5D20A84}">
          <x14:formula1>
            <xm:f>Despegables!$AC$14:$AC$16</xm:f>
          </x14:formula1>
          <xm:sqref>C34</xm:sqref>
        </x14:dataValidation>
        <x14:dataValidation type="list" allowBlank="1" xr:uid="{A55FAD13-A385-5241-B9A5-49AB6E009AC1}">
          <x14:formula1>
            <xm:f>Despegables!$AC$18:$AC$20</xm:f>
          </x14:formula1>
          <xm:sqref>C35</xm:sqref>
        </x14:dataValidation>
        <x14:dataValidation type="list" allowBlank="1" showInputMessage="1" showErrorMessage="1" xr:uid="{9A6704EC-DE03-954F-91C9-629ED4BEA5A8}">
          <x14:formula1>
            <xm:f>Despegables!$AG$9:$AG$11</xm:f>
          </x14:formula1>
          <xm:sqref>D34</xm:sqref>
        </x14:dataValidation>
        <x14:dataValidation type="list" allowBlank="1" showInputMessage="1" showErrorMessage="1" xr:uid="{92614BFB-440A-D345-B0CC-DCE6F959F26D}">
          <x14:formula1>
            <xm:f>Despegables!$AG$14:$AG$16</xm:f>
          </x14:formula1>
          <xm:sqref>D35</xm:sqref>
        </x14:dataValidation>
        <x14:dataValidation type="list" allowBlank="1" showInputMessage="1" showErrorMessage="1" xr:uid="{BDD8ED26-11A9-9F48-84D2-29CB3D7D002D}">
          <x14:formula1>
            <xm:f>Despegables!$AI$14</xm:f>
          </x14:formula1>
          <xm:sqref>K35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FB6A3"/>
  </sheetPr>
  <dimension ref="B1:AB38"/>
  <sheetViews>
    <sheetView zoomScale="87" zoomScaleNormal="90" workbookViewId="0">
      <pane xSplit="3" ySplit="2" topLeftCell="D19" activePane="bottomRight" state="frozen"/>
      <selection pane="bottomRight" activeCell="C7" sqref="C7"/>
      <selection pane="bottomLeft" activeCell="A3" sqref="A3"/>
      <selection pane="topRight" activeCell="D1" sqref="D1"/>
    </sheetView>
  </sheetViews>
  <sheetFormatPr defaultColWidth="13.125" defaultRowHeight="15.95"/>
  <cols>
    <col min="1" max="1" width="1.625" style="79" customWidth="1"/>
    <col min="2" max="2" width="24.375" style="79" customWidth="1"/>
    <col min="3" max="3" width="33.5" style="79" customWidth="1"/>
    <col min="4" max="15" width="13.125" style="79"/>
    <col min="16" max="16" width="16.125" style="79" customWidth="1"/>
    <col min="17" max="17" width="1.875" style="79" customWidth="1"/>
    <col min="18" max="18" width="18.125" style="79" customWidth="1"/>
    <col min="19" max="19" width="1.625" style="79" customWidth="1"/>
    <col min="20" max="20" width="18.125" style="79" customWidth="1"/>
    <col min="21" max="16384" width="13.125" style="79"/>
  </cols>
  <sheetData>
    <row r="1" spans="2:28" ht="38.1" customHeight="1">
      <c r="B1" s="677" t="s">
        <v>0</v>
      </c>
      <c r="C1" s="677"/>
      <c r="D1" s="677"/>
      <c r="E1" s="677"/>
      <c r="F1" s="677"/>
      <c r="G1" s="677"/>
      <c r="H1" s="677"/>
      <c r="I1" s="677"/>
      <c r="J1" s="677"/>
      <c r="K1" s="677"/>
      <c r="L1" s="677"/>
      <c r="M1" s="677"/>
      <c r="N1" s="677"/>
      <c r="O1" s="677"/>
      <c r="P1" s="677"/>
      <c r="Q1" s="677"/>
      <c r="R1" s="677"/>
      <c r="S1" s="677"/>
      <c r="T1" s="677"/>
      <c r="U1" s="78"/>
      <c r="V1" s="78"/>
    </row>
    <row r="2" spans="2:28" ht="33.950000000000003" customHeight="1">
      <c r="B2" s="676" t="s">
        <v>294</v>
      </c>
      <c r="C2" s="676"/>
      <c r="D2" s="676"/>
      <c r="E2" s="676"/>
      <c r="F2" s="676"/>
      <c r="G2" s="676"/>
      <c r="H2" s="676"/>
      <c r="I2" s="676"/>
      <c r="J2" s="676"/>
      <c r="K2" s="676"/>
      <c r="L2" s="676"/>
      <c r="M2" s="676"/>
      <c r="N2" s="676"/>
      <c r="O2" s="676"/>
      <c r="P2" s="676"/>
      <c r="Q2" s="676"/>
      <c r="R2" s="676"/>
      <c r="S2" s="676"/>
      <c r="T2" s="676"/>
      <c r="U2" s="78"/>
      <c r="V2" s="78"/>
    </row>
    <row r="3" spans="2:28" ht="54" customHeight="1" thickBot="1">
      <c r="B3" s="361" t="s">
        <v>295</v>
      </c>
      <c r="C3" s="361" t="s">
        <v>296</v>
      </c>
      <c r="D3" s="361" t="s">
        <v>297</v>
      </c>
      <c r="E3" s="361" t="s">
        <v>298</v>
      </c>
      <c r="F3" s="361" t="s">
        <v>299</v>
      </c>
      <c r="G3" s="361" t="s">
        <v>300</v>
      </c>
      <c r="H3" s="361" t="s">
        <v>301</v>
      </c>
      <c r="I3" s="361" t="s">
        <v>302</v>
      </c>
      <c r="J3" s="361" t="s">
        <v>303</v>
      </c>
      <c r="K3" s="361" t="s">
        <v>304</v>
      </c>
      <c r="L3" s="361" t="s">
        <v>305</v>
      </c>
      <c r="M3" s="361" t="s">
        <v>306</v>
      </c>
      <c r="N3" s="361" t="s">
        <v>307</v>
      </c>
      <c r="O3" s="361" t="s">
        <v>308</v>
      </c>
      <c r="P3" s="205" t="s">
        <v>174</v>
      </c>
      <c r="Q3" s="90"/>
      <c r="R3" s="389" t="s">
        <v>309</v>
      </c>
      <c r="S3" s="84"/>
      <c r="T3" s="370" t="s">
        <v>310</v>
      </c>
      <c r="U3" s="675"/>
      <c r="V3" s="675"/>
      <c r="W3" s="675"/>
      <c r="X3" s="675"/>
      <c r="Y3" s="675"/>
      <c r="Z3" s="675"/>
      <c r="AA3" s="675"/>
      <c r="AB3" s="675"/>
    </row>
    <row r="4" spans="2:28" ht="26.1" customHeight="1">
      <c r="B4" s="678" t="s">
        <v>311</v>
      </c>
      <c r="C4" s="204" t="s">
        <v>312</v>
      </c>
      <c r="D4" s="203">
        <v>10000</v>
      </c>
      <c r="E4" s="203">
        <v>10000</v>
      </c>
      <c r="F4" s="203">
        <v>10000</v>
      </c>
      <c r="G4" s="203">
        <v>10000</v>
      </c>
      <c r="H4" s="203">
        <v>10000</v>
      </c>
      <c r="I4" s="203">
        <v>10000</v>
      </c>
      <c r="J4" s="203">
        <v>10000</v>
      </c>
      <c r="K4" s="203">
        <v>10000</v>
      </c>
      <c r="L4" s="203">
        <v>10000</v>
      </c>
      <c r="M4" s="203">
        <v>10000</v>
      </c>
      <c r="N4" s="203">
        <v>10000</v>
      </c>
      <c r="O4" s="203">
        <v>10000</v>
      </c>
      <c r="P4" s="206">
        <f>SUM(D4:O4)</f>
        <v>120000</v>
      </c>
      <c r="Q4" s="80"/>
      <c r="R4" s="203">
        <v>50000</v>
      </c>
      <c r="S4" s="80"/>
      <c r="T4" s="201">
        <v>70000</v>
      </c>
      <c r="U4" s="80"/>
      <c r="V4" s="80"/>
    </row>
    <row r="5" spans="2:28" ht="26.1" customHeight="1">
      <c r="B5" s="679"/>
      <c r="C5" s="200" t="s">
        <v>313</v>
      </c>
      <c r="D5" s="201">
        <v>8000</v>
      </c>
      <c r="E5" s="201">
        <v>8000</v>
      </c>
      <c r="F5" s="201">
        <v>8000</v>
      </c>
      <c r="G5" s="201">
        <v>8000</v>
      </c>
      <c r="H5" s="201">
        <v>8000</v>
      </c>
      <c r="I5" s="201">
        <v>8000</v>
      </c>
      <c r="J5" s="201">
        <v>8000</v>
      </c>
      <c r="K5" s="201">
        <v>8000</v>
      </c>
      <c r="L5" s="201">
        <v>8000</v>
      </c>
      <c r="M5" s="201">
        <v>8000</v>
      </c>
      <c r="N5" s="201">
        <v>8000</v>
      </c>
      <c r="O5" s="201">
        <v>8000</v>
      </c>
      <c r="P5" s="207">
        <f t="shared" ref="P5:P31" si="0">SUM(D5:O5)</f>
        <v>96000</v>
      </c>
      <c r="Q5" s="80"/>
      <c r="R5" s="201">
        <v>70000</v>
      </c>
      <c r="S5" s="80"/>
      <c r="T5" s="201">
        <v>26000</v>
      </c>
      <c r="U5" s="80"/>
      <c r="V5" s="80"/>
    </row>
    <row r="6" spans="2:28" ht="26.1" customHeight="1">
      <c r="B6" s="679"/>
      <c r="C6" s="200" t="s">
        <v>314</v>
      </c>
      <c r="D6" s="201">
        <v>0</v>
      </c>
      <c r="E6" s="201">
        <v>0</v>
      </c>
      <c r="F6" s="201">
        <v>0</v>
      </c>
      <c r="G6" s="201">
        <v>0</v>
      </c>
      <c r="H6" s="201">
        <v>0</v>
      </c>
      <c r="I6" s="201">
        <v>0</v>
      </c>
      <c r="J6" s="201">
        <v>0</v>
      </c>
      <c r="K6" s="201">
        <v>0</v>
      </c>
      <c r="L6" s="201">
        <v>0</v>
      </c>
      <c r="M6" s="201">
        <v>0</v>
      </c>
      <c r="N6" s="201">
        <v>0</v>
      </c>
      <c r="O6" s="201">
        <v>0</v>
      </c>
      <c r="P6" s="207">
        <f t="shared" si="0"/>
        <v>0</v>
      </c>
      <c r="Q6" s="80"/>
      <c r="R6" s="201">
        <v>0</v>
      </c>
      <c r="S6" s="80"/>
      <c r="T6" s="201">
        <v>0</v>
      </c>
      <c r="U6" s="80"/>
      <c r="V6" s="80"/>
    </row>
    <row r="7" spans="2:28" ht="26.1" customHeight="1">
      <c r="B7" s="679"/>
      <c r="C7" s="200"/>
      <c r="D7" s="201">
        <v>0</v>
      </c>
      <c r="E7" s="201">
        <v>0</v>
      </c>
      <c r="F7" s="201">
        <v>0</v>
      </c>
      <c r="G7" s="201">
        <v>0</v>
      </c>
      <c r="H7" s="201">
        <v>0</v>
      </c>
      <c r="I7" s="201">
        <v>0</v>
      </c>
      <c r="J7" s="201">
        <v>0</v>
      </c>
      <c r="K7" s="201">
        <v>0</v>
      </c>
      <c r="L7" s="201">
        <v>0</v>
      </c>
      <c r="M7" s="201">
        <v>0</v>
      </c>
      <c r="N7" s="201">
        <v>0</v>
      </c>
      <c r="O7" s="201">
        <v>0</v>
      </c>
      <c r="P7" s="207">
        <f t="shared" si="0"/>
        <v>0</v>
      </c>
      <c r="Q7" s="80"/>
      <c r="R7" s="201">
        <v>0</v>
      </c>
      <c r="S7" s="80"/>
      <c r="T7" s="201">
        <v>0</v>
      </c>
      <c r="U7" s="80"/>
      <c r="V7" s="80"/>
    </row>
    <row r="8" spans="2:28" ht="26.1" customHeight="1">
      <c r="B8" s="679"/>
      <c r="C8" s="200"/>
      <c r="D8" s="201">
        <v>0</v>
      </c>
      <c r="E8" s="201">
        <v>0</v>
      </c>
      <c r="F8" s="201">
        <v>0</v>
      </c>
      <c r="G8" s="201">
        <v>0</v>
      </c>
      <c r="H8" s="201">
        <v>0</v>
      </c>
      <c r="I8" s="201">
        <v>0</v>
      </c>
      <c r="J8" s="201">
        <v>0</v>
      </c>
      <c r="K8" s="201">
        <v>0</v>
      </c>
      <c r="L8" s="201">
        <v>0</v>
      </c>
      <c r="M8" s="201">
        <v>0</v>
      </c>
      <c r="N8" s="201">
        <v>0</v>
      </c>
      <c r="O8" s="201">
        <v>0</v>
      </c>
      <c r="P8" s="207">
        <f t="shared" si="0"/>
        <v>0</v>
      </c>
      <c r="Q8" s="80"/>
      <c r="R8" s="201">
        <v>0</v>
      </c>
      <c r="S8" s="80"/>
      <c r="T8" s="201">
        <v>0</v>
      </c>
      <c r="U8" s="80"/>
      <c r="V8" s="80"/>
    </row>
    <row r="9" spans="2:28" ht="26.1" customHeight="1">
      <c r="B9" s="680"/>
      <c r="C9" s="359" t="s">
        <v>315</v>
      </c>
      <c r="D9" s="207">
        <f t="shared" ref="D9:P9" si="1">SUM(D4:D8)</f>
        <v>18000</v>
      </c>
      <c r="E9" s="207">
        <f t="shared" si="1"/>
        <v>18000</v>
      </c>
      <c r="F9" s="207">
        <f t="shared" si="1"/>
        <v>18000</v>
      </c>
      <c r="G9" s="207">
        <f t="shared" si="1"/>
        <v>18000</v>
      </c>
      <c r="H9" s="207">
        <f t="shared" si="1"/>
        <v>18000</v>
      </c>
      <c r="I9" s="207">
        <f t="shared" si="1"/>
        <v>18000</v>
      </c>
      <c r="J9" s="207">
        <f t="shared" si="1"/>
        <v>18000</v>
      </c>
      <c r="K9" s="207">
        <f t="shared" si="1"/>
        <v>18000</v>
      </c>
      <c r="L9" s="207">
        <f t="shared" si="1"/>
        <v>18000</v>
      </c>
      <c r="M9" s="207">
        <f t="shared" si="1"/>
        <v>18000</v>
      </c>
      <c r="N9" s="207">
        <f t="shared" si="1"/>
        <v>18000</v>
      </c>
      <c r="O9" s="207">
        <f t="shared" si="1"/>
        <v>18000</v>
      </c>
      <c r="P9" s="360">
        <f t="shared" si="1"/>
        <v>216000</v>
      </c>
      <c r="Q9" s="80"/>
      <c r="R9" s="360">
        <f>SUM(R4:R8)</f>
        <v>120000</v>
      </c>
      <c r="S9" s="80"/>
      <c r="T9" s="360">
        <f>SUM(T4:T8)</f>
        <v>96000</v>
      </c>
      <c r="U9" s="80"/>
      <c r="V9" s="80"/>
    </row>
    <row r="10" spans="2:28" ht="26.1" customHeight="1">
      <c r="B10" s="674" t="s">
        <v>316</v>
      </c>
      <c r="C10" s="200" t="s">
        <v>317</v>
      </c>
      <c r="D10" s="201">
        <v>20000</v>
      </c>
      <c r="E10" s="201">
        <v>0</v>
      </c>
      <c r="F10" s="201">
        <v>0</v>
      </c>
      <c r="G10" s="201">
        <v>0</v>
      </c>
      <c r="H10" s="201">
        <v>0</v>
      </c>
      <c r="I10" s="201">
        <v>0</v>
      </c>
      <c r="J10" s="201">
        <v>0</v>
      </c>
      <c r="K10" s="201">
        <v>0</v>
      </c>
      <c r="L10" s="201">
        <v>0</v>
      </c>
      <c r="M10" s="201">
        <v>0</v>
      </c>
      <c r="N10" s="201">
        <v>0</v>
      </c>
      <c r="O10" s="201">
        <v>0</v>
      </c>
      <c r="P10" s="207">
        <f t="shared" si="0"/>
        <v>20000</v>
      </c>
      <c r="Q10" s="80"/>
      <c r="R10" s="201">
        <v>20000</v>
      </c>
      <c r="S10" s="80"/>
      <c r="T10" s="201">
        <v>0</v>
      </c>
      <c r="U10" s="80"/>
      <c r="V10" s="80"/>
    </row>
    <row r="11" spans="2:28" ht="26.1" customHeight="1">
      <c r="B11" s="674"/>
      <c r="C11" s="200" t="s">
        <v>318</v>
      </c>
      <c r="D11" s="201">
        <v>5000</v>
      </c>
      <c r="E11" s="201">
        <v>0</v>
      </c>
      <c r="F11" s="201">
        <v>0</v>
      </c>
      <c r="G11" s="201">
        <v>0</v>
      </c>
      <c r="H11" s="201">
        <v>0</v>
      </c>
      <c r="I11" s="201">
        <v>0</v>
      </c>
      <c r="J11" s="201">
        <v>0</v>
      </c>
      <c r="K11" s="201">
        <v>0</v>
      </c>
      <c r="L11" s="201">
        <v>0</v>
      </c>
      <c r="M11" s="201">
        <v>0</v>
      </c>
      <c r="N11" s="201">
        <v>0</v>
      </c>
      <c r="O11" s="201">
        <v>0</v>
      </c>
      <c r="P11" s="207">
        <f t="shared" si="0"/>
        <v>5000</v>
      </c>
      <c r="Q11" s="80"/>
      <c r="R11" s="201">
        <v>5000</v>
      </c>
      <c r="S11" s="80"/>
      <c r="T11" s="201">
        <v>0</v>
      </c>
      <c r="U11" s="80"/>
      <c r="V11" s="80"/>
    </row>
    <row r="12" spans="2:28" ht="26.1" customHeight="1">
      <c r="B12" s="674"/>
      <c r="C12" s="200"/>
      <c r="D12" s="201">
        <v>0</v>
      </c>
      <c r="E12" s="201">
        <v>0</v>
      </c>
      <c r="F12" s="201">
        <v>0</v>
      </c>
      <c r="G12" s="201">
        <v>0</v>
      </c>
      <c r="H12" s="201">
        <v>0</v>
      </c>
      <c r="I12" s="201">
        <v>0</v>
      </c>
      <c r="J12" s="201">
        <v>0</v>
      </c>
      <c r="K12" s="201">
        <v>0</v>
      </c>
      <c r="L12" s="201">
        <v>0</v>
      </c>
      <c r="M12" s="201">
        <v>0</v>
      </c>
      <c r="N12" s="201">
        <v>0</v>
      </c>
      <c r="O12" s="201">
        <v>0</v>
      </c>
      <c r="P12" s="207">
        <f t="shared" si="0"/>
        <v>0</v>
      </c>
      <c r="Q12" s="80"/>
      <c r="R12" s="201">
        <v>0</v>
      </c>
      <c r="S12" s="80"/>
      <c r="T12" s="201">
        <v>0</v>
      </c>
      <c r="U12" s="80"/>
      <c r="V12" s="80"/>
    </row>
    <row r="13" spans="2:28" ht="26.1" customHeight="1">
      <c r="B13" s="674"/>
      <c r="C13" s="200"/>
      <c r="D13" s="201">
        <v>0</v>
      </c>
      <c r="E13" s="201">
        <v>0</v>
      </c>
      <c r="F13" s="201">
        <v>0</v>
      </c>
      <c r="G13" s="201">
        <v>0</v>
      </c>
      <c r="H13" s="201">
        <v>0</v>
      </c>
      <c r="I13" s="201">
        <v>0</v>
      </c>
      <c r="J13" s="201">
        <v>0</v>
      </c>
      <c r="K13" s="201">
        <v>0</v>
      </c>
      <c r="L13" s="201">
        <v>0</v>
      </c>
      <c r="M13" s="201">
        <v>0</v>
      </c>
      <c r="N13" s="201">
        <v>0</v>
      </c>
      <c r="O13" s="201">
        <v>0</v>
      </c>
      <c r="P13" s="207">
        <f t="shared" si="0"/>
        <v>0</v>
      </c>
      <c r="Q13" s="80"/>
      <c r="R13" s="201">
        <v>0</v>
      </c>
      <c r="S13" s="80"/>
      <c r="T13" s="201">
        <v>0</v>
      </c>
      <c r="U13" s="80"/>
      <c r="V13" s="80"/>
    </row>
    <row r="14" spans="2:28" ht="26.1" customHeight="1">
      <c r="B14" s="674"/>
      <c r="C14" s="200"/>
      <c r="D14" s="201">
        <v>0</v>
      </c>
      <c r="E14" s="201">
        <v>0</v>
      </c>
      <c r="F14" s="201">
        <v>0</v>
      </c>
      <c r="G14" s="201">
        <v>0</v>
      </c>
      <c r="H14" s="201">
        <v>0</v>
      </c>
      <c r="I14" s="201">
        <v>0</v>
      </c>
      <c r="J14" s="201">
        <v>0</v>
      </c>
      <c r="K14" s="201">
        <v>0</v>
      </c>
      <c r="L14" s="201">
        <v>0</v>
      </c>
      <c r="M14" s="201">
        <v>0</v>
      </c>
      <c r="N14" s="201">
        <v>0</v>
      </c>
      <c r="O14" s="201">
        <v>0</v>
      </c>
      <c r="P14" s="207">
        <f>SUM(D14:O14)</f>
        <v>0</v>
      </c>
      <c r="Q14" s="80"/>
      <c r="R14" s="201">
        <v>0</v>
      </c>
      <c r="S14" s="80"/>
      <c r="T14" s="201">
        <v>0</v>
      </c>
      <c r="U14" s="80"/>
      <c r="V14" s="80"/>
    </row>
    <row r="15" spans="2:28" ht="26.1" customHeight="1">
      <c r="B15" s="674"/>
      <c r="C15" s="359" t="s">
        <v>315</v>
      </c>
      <c r="D15" s="207">
        <f t="shared" ref="D15:P15" si="2">SUM(D10:D14)</f>
        <v>25000</v>
      </c>
      <c r="E15" s="207">
        <f t="shared" si="2"/>
        <v>0</v>
      </c>
      <c r="F15" s="207">
        <f t="shared" si="2"/>
        <v>0</v>
      </c>
      <c r="G15" s="207">
        <f t="shared" si="2"/>
        <v>0</v>
      </c>
      <c r="H15" s="207">
        <f t="shared" si="2"/>
        <v>0</v>
      </c>
      <c r="I15" s="207">
        <f t="shared" si="2"/>
        <v>0</v>
      </c>
      <c r="J15" s="207">
        <f t="shared" si="2"/>
        <v>0</v>
      </c>
      <c r="K15" s="207">
        <f t="shared" si="2"/>
        <v>0</v>
      </c>
      <c r="L15" s="207">
        <f t="shared" si="2"/>
        <v>0</v>
      </c>
      <c r="M15" s="207">
        <f t="shared" si="2"/>
        <v>0</v>
      </c>
      <c r="N15" s="207">
        <f t="shared" si="2"/>
        <v>0</v>
      </c>
      <c r="O15" s="207">
        <f t="shared" si="2"/>
        <v>0</v>
      </c>
      <c r="P15" s="360">
        <f t="shared" si="2"/>
        <v>25000</v>
      </c>
      <c r="Q15" s="80"/>
      <c r="R15" s="360">
        <f>SUM(R10:R14)</f>
        <v>25000</v>
      </c>
      <c r="S15" s="80"/>
      <c r="T15" s="360">
        <f>SUM(T10:T14)</f>
        <v>0</v>
      </c>
      <c r="U15" s="80"/>
      <c r="V15" s="80"/>
    </row>
    <row r="16" spans="2:28" ht="26.1" customHeight="1">
      <c r="B16" s="674" t="s">
        <v>319</v>
      </c>
      <c r="C16" s="200" t="s">
        <v>320</v>
      </c>
      <c r="D16" s="201">
        <v>1000</v>
      </c>
      <c r="E16" s="201">
        <v>1000</v>
      </c>
      <c r="F16" s="201">
        <v>1000</v>
      </c>
      <c r="G16" s="201">
        <v>1000</v>
      </c>
      <c r="H16" s="201">
        <v>1000</v>
      </c>
      <c r="I16" s="201">
        <v>1000</v>
      </c>
      <c r="J16" s="201">
        <v>1000</v>
      </c>
      <c r="K16" s="201">
        <v>1000</v>
      </c>
      <c r="L16" s="201">
        <v>1000</v>
      </c>
      <c r="M16" s="201">
        <v>1000</v>
      </c>
      <c r="N16" s="201">
        <v>1000</v>
      </c>
      <c r="O16" s="201">
        <v>1000</v>
      </c>
      <c r="P16" s="207">
        <f t="shared" si="0"/>
        <v>12000</v>
      </c>
      <c r="Q16" s="81"/>
      <c r="R16" s="202">
        <v>6000</v>
      </c>
      <c r="S16" s="81"/>
      <c r="T16" s="201">
        <v>6000</v>
      </c>
      <c r="U16" s="81"/>
      <c r="V16" s="81"/>
    </row>
    <row r="17" spans="2:22" ht="26.1" customHeight="1">
      <c r="B17" s="674"/>
      <c r="C17" s="200"/>
      <c r="D17" s="201">
        <v>0</v>
      </c>
      <c r="E17" s="201">
        <v>0</v>
      </c>
      <c r="F17" s="201">
        <v>0</v>
      </c>
      <c r="G17" s="201">
        <v>0</v>
      </c>
      <c r="H17" s="201">
        <v>0</v>
      </c>
      <c r="I17" s="201">
        <v>0</v>
      </c>
      <c r="J17" s="201">
        <v>0</v>
      </c>
      <c r="K17" s="201">
        <v>0</v>
      </c>
      <c r="L17" s="201">
        <v>0</v>
      </c>
      <c r="M17" s="201">
        <v>0</v>
      </c>
      <c r="N17" s="201">
        <v>0</v>
      </c>
      <c r="O17" s="201">
        <v>0</v>
      </c>
      <c r="P17" s="207">
        <f t="shared" si="0"/>
        <v>0</v>
      </c>
      <c r="Q17" s="80"/>
      <c r="R17" s="201">
        <v>0</v>
      </c>
      <c r="S17" s="80"/>
      <c r="T17" s="201">
        <v>0</v>
      </c>
      <c r="U17" s="80"/>
      <c r="V17" s="80"/>
    </row>
    <row r="18" spans="2:22" ht="26.1" customHeight="1">
      <c r="B18" s="674"/>
      <c r="C18" s="200"/>
      <c r="D18" s="201">
        <v>0</v>
      </c>
      <c r="E18" s="201">
        <v>0</v>
      </c>
      <c r="F18" s="201">
        <v>0</v>
      </c>
      <c r="G18" s="201">
        <v>0</v>
      </c>
      <c r="H18" s="201">
        <v>0</v>
      </c>
      <c r="I18" s="201">
        <v>0</v>
      </c>
      <c r="J18" s="201">
        <v>0</v>
      </c>
      <c r="K18" s="201">
        <v>0</v>
      </c>
      <c r="L18" s="201">
        <v>0</v>
      </c>
      <c r="M18" s="201">
        <v>0</v>
      </c>
      <c r="N18" s="201">
        <v>0</v>
      </c>
      <c r="O18" s="201">
        <v>0</v>
      </c>
      <c r="P18" s="207">
        <f t="shared" si="0"/>
        <v>0</v>
      </c>
      <c r="Q18" s="80"/>
      <c r="R18" s="201">
        <v>0</v>
      </c>
      <c r="S18" s="80"/>
      <c r="T18" s="201">
        <v>0</v>
      </c>
      <c r="U18" s="80"/>
      <c r="V18" s="80"/>
    </row>
    <row r="19" spans="2:22" ht="26.1" customHeight="1">
      <c r="B19" s="674"/>
      <c r="C19" s="200"/>
      <c r="D19" s="201">
        <v>0</v>
      </c>
      <c r="E19" s="201">
        <v>0</v>
      </c>
      <c r="F19" s="201">
        <v>0</v>
      </c>
      <c r="G19" s="201">
        <v>0</v>
      </c>
      <c r="H19" s="201">
        <v>0</v>
      </c>
      <c r="I19" s="201">
        <v>0</v>
      </c>
      <c r="J19" s="201">
        <v>0</v>
      </c>
      <c r="K19" s="201">
        <v>0</v>
      </c>
      <c r="L19" s="201">
        <v>0</v>
      </c>
      <c r="M19" s="201">
        <v>0</v>
      </c>
      <c r="N19" s="201">
        <v>0</v>
      </c>
      <c r="O19" s="201">
        <v>0</v>
      </c>
      <c r="P19" s="207">
        <f t="shared" si="0"/>
        <v>0</v>
      </c>
      <c r="Q19" s="80"/>
      <c r="R19" s="201">
        <v>0</v>
      </c>
      <c r="S19" s="80"/>
      <c r="T19" s="201">
        <v>0</v>
      </c>
      <c r="U19" s="80"/>
      <c r="V19" s="80"/>
    </row>
    <row r="20" spans="2:22" ht="26.1" customHeight="1">
      <c r="B20" s="674"/>
      <c r="C20" s="200"/>
      <c r="D20" s="201">
        <v>0</v>
      </c>
      <c r="E20" s="201">
        <v>0</v>
      </c>
      <c r="F20" s="201">
        <v>0</v>
      </c>
      <c r="G20" s="201">
        <v>0</v>
      </c>
      <c r="H20" s="201">
        <v>0</v>
      </c>
      <c r="I20" s="201">
        <v>0</v>
      </c>
      <c r="J20" s="201">
        <v>0</v>
      </c>
      <c r="K20" s="201">
        <v>0</v>
      </c>
      <c r="L20" s="201">
        <v>0</v>
      </c>
      <c r="M20" s="201">
        <v>0</v>
      </c>
      <c r="N20" s="201">
        <v>0</v>
      </c>
      <c r="O20" s="201">
        <v>0</v>
      </c>
      <c r="P20" s="207">
        <f>SUM(D20:O20)</f>
        <v>0</v>
      </c>
      <c r="Q20" s="80"/>
      <c r="R20" s="201">
        <v>0</v>
      </c>
      <c r="S20" s="80"/>
      <c r="T20" s="201">
        <v>0</v>
      </c>
      <c r="U20" s="80"/>
      <c r="V20" s="80"/>
    </row>
    <row r="21" spans="2:22" ht="26.1" customHeight="1">
      <c r="B21" s="674"/>
      <c r="C21" s="359" t="s">
        <v>315</v>
      </c>
      <c r="D21" s="207">
        <f t="shared" ref="D21:P21" si="3">SUM(D16:D20)</f>
        <v>1000</v>
      </c>
      <c r="E21" s="207">
        <f t="shared" si="3"/>
        <v>1000</v>
      </c>
      <c r="F21" s="207">
        <f t="shared" si="3"/>
        <v>1000</v>
      </c>
      <c r="G21" s="207">
        <f t="shared" si="3"/>
        <v>1000</v>
      </c>
      <c r="H21" s="207">
        <f t="shared" si="3"/>
        <v>1000</v>
      </c>
      <c r="I21" s="207">
        <f t="shared" si="3"/>
        <v>1000</v>
      </c>
      <c r="J21" s="207">
        <f t="shared" si="3"/>
        <v>1000</v>
      </c>
      <c r="K21" s="207">
        <f t="shared" si="3"/>
        <v>1000</v>
      </c>
      <c r="L21" s="207">
        <f t="shared" si="3"/>
        <v>1000</v>
      </c>
      <c r="M21" s="207">
        <f t="shared" si="3"/>
        <v>1000</v>
      </c>
      <c r="N21" s="207">
        <f t="shared" si="3"/>
        <v>1000</v>
      </c>
      <c r="O21" s="207">
        <f t="shared" si="3"/>
        <v>1000</v>
      </c>
      <c r="P21" s="360">
        <f t="shared" si="3"/>
        <v>12000</v>
      </c>
      <c r="Q21" s="80"/>
      <c r="R21" s="360">
        <f>SUM(R16:R20)</f>
        <v>6000</v>
      </c>
      <c r="S21" s="80"/>
      <c r="T21" s="360">
        <f>SUM(T16:T20)</f>
        <v>6000</v>
      </c>
      <c r="U21" s="80"/>
      <c r="V21" s="80"/>
    </row>
    <row r="22" spans="2:22" ht="26.1" customHeight="1">
      <c r="B22" s="674" t="s">
        <v>321</v>
      </c>
      <c r="C22" s="200" t="s">
        <v>322</v>
      </c>
      <c r="D22" s="201">
        <v>0</v>
      </c>
      <c r="E22" s="201">
        <v>0</v>
      </c>
      <c r="F22" s="201">
        <v>0</v>
      </c>
      <c r="G22" s="201">
        <v>0</v>
      </c>
      <c r="H22" s="201">
        <v>13000</v>
      </c>
      <c r="I22" s="201">
        <v>0</v>
      </c>
      <c r="J22" s="201">
        <v>0</v>
      </c>
      <c r="K22" s="201">
        <v>0</v>
      </c>
      <c r="L22" s="201">
        <v>0</v>
      </c>
      <c r="M22" s="201">
        <v>0</v>
      </c>
      <c r="N22" s="201">
        <v>0</v>
      </c>
      <c r="O22" s="201">
        <v>0</v>
      </c>
      <c r="P22" s="207">
        <f t="shared" si="0"/>
        <v>13000</v>
      </c>
      <c r="Q22" s="80"/>
      <c r="R22" s="201">
        <v>13000</v>
      </c>
      <c r="S22" s="80"/>
      <c r="T22" s="201">
        <v>0</v>
      </c>
      <c r="U22" s="80"/>
      <c r="V22" s="80"/>
    </row>
    <row r="23" spans="2:22" ht="26.1" customHeight="1">
      <c r="B23" s="674"/>
      <c r="C23" s="200"/>
      <c r="D23" s="201">
        <v>0</v>
      </c>
      <c r="E23" s="201">
        <v>0</v>
      </c>
      <c r="F23" s="201">
        <v>0</v>
      </c>
      <c r="G23" s="201">
        <v>0</v>
      </c>
      <c r="H23" s="201">
        <v>0</v>
      </c>
      <c r="I23" s="201">
        <v>0</v>
      </c>
      <c r="J23" s="201">
        <v>0</v>
      </c>
      <c r="K23" s="201">
        <v>0</v>
      </c>
      <c r="L23" s="201">
        <v>0</v>
      </c>
      <c r="M23" s="201">
        <v>0</v>
      </c>
      <c r="N23" s="201">
        <v>0</v>
      </c>
      <c r="O23" s="201">
        <v>0</v>
      </c>
      <c r="P23" s="207">
        <f t="shared" si="0"/>
        <v>0</v>
      </c>
      <c r="Q23" s="80"/>
      <c r="R23" s="201">
        <v>0</v>
      </c>
      <c r="S23" s="80"/>
      <c r="T23" s="201">
        <v>0</v>
      </c>
      <c r="U23" s="80"/>
      <c r="V23" s="80"/>
    </row>
    <row r="24" spans="2:22" ht="26.1" customHeight="1">
      <c r="B24" s="674"/>
      <c r="C24" s="200"/>
      <c r="D24" s="201">
        <v>0</v>
      </c>
      <c r="E24" s="201">
        <v>0</v>
      </c>
      <c r="F24" s="201">
        <v>0</v>
      </c>
      <c r="G24" s="201">
        <v>0</v>
      </c>
      <c r="H24" s="201">
        <v>0</v>
      </c>
      <c r="I24" s="201">
        <v>0</v>
      </c>
      <c r="J24" s="201">
        <v>0</v>
      </c>
      <c r="K24" s="201">
        <v>0</v>
      </c>
      <c r="L24" s="201">
        <v>0</v>
      </c>
      <c r="M24" s="201">
        <v>0</v>
      </c>
      <c r="N24" s="201">
        <v>0</v>
      </c>
      <c r="O24" s="201">
        <v>0</v>
      </c>
      <c r="P24" s="207">
        <f t="shared" si="0"/>
        <v>0</v>
      </c>
      <c r="Q24" s="80"/>
      <c r="R24" s="201">
        <v>0</v>
      </c>
      <c r="S24" s="80"/>
      <c r="T24" s="201">
        <v>0</v>
      </c>
      <c r="U24" s="80"/>
      <c r="V24" s="80"/>
    </row>
    <row r="25" spans="2:22" ht="26.1" customHeight="1">
      <c r="B25" s="674"/>
      <c r="C25" s="200"/>
      <c r="D25" s="201">
        <v>0</v>
      </c>
      <c r="E25" s="201">
        <v>0</v>
      </c>
      <c r="F25" s="201">
        <v>0</v>
      </c>
      <c r="G25" s="201">
        <v>0</v>
      </c>
      <c r="H25" s="201">
        <v>0</v>
      </c>
      <c r="I25" s="201">
        <v>0</v>
      </c>
      <c r="J25" s="201">
        <v>0</v>
      </c>
      <c r="K25" s="201">
        <v>0</v>
      </c>
      <c r="L25" s="201">
        <v>0</v>
      </c>
      <c r="M25" s="201">
        <v>0</v>
      </c>
      <c r="N25" s="201">
        <v>0</v>
      </c>
      <c r="O25" s="201">
        <v>0</v>
      </c>
      <c r="P25" s="207">
        <f t="shared" si="0"/>
        <v>0</v>
      </c>
      <c r="Q25" s="80"/>
      <c r="R25" s="201">
        <v>0</v>
      </c>
      <c r="S25" s="80"/>
      <c r="T25" s="201">
        <v>0</v>
      </c>
      <c r="U25" s="80"/>
      <c r="V25" s="80"/>
    </row>
    <row r="26" spans="2:22" ht="26.1" customHeight="1">
      <c r="B26" s="674"/>
      <c r="C26" s="200"/>
      <c r="D26" s="201">
        <v>0</v>
      </c>
      <c r="E26" s="201">
        <v>0</v>
      </c>
      <c r="F26" s="201">
        <v>0</v>
      </c>
      <c r="G26" s="201">
        <v>0</v>
      </c>
      <c r="H26" s="201">
        <v>0</v>
      </c>
      <c r="I26" s="201">
        <v>0</v>
      </c>
      <c r="J26" s="201">
        <v>0</v>
      </c>
      <c r="K26" s="201">
        <v>0</v>
      </c>
      <c r="L26" s="201">
        <v>0</v>
      </c>
      <c r="M26" s="201">
        <v>0</v>
      </c>
      <c r="N26" s="201">
        <v>0</v>
      </c>
      <c r="O26" s="201">
        <v>0</v>
      </c>
      <c r="P26" s="207">
        <f>SUM(D26:O26)</f>
        <v>0</v>
      </c>
      <c r="Q26" s="80"/>
      <c r="R26" s="201">
        <v>0</v>
      </c>
      <c r="S26" s="80"/>
      <c r="T26" s="201">
        <v>0</v>
      </c>
      <c r="U26" s="80"/>
      <c r="V26" s="80"/>
    </row>
    <row r="27" spans="2:22" ht="26.1" customHeight="1">
      <c r="B27" s="674"/>
      <c r="C27" s="359" t="s">
        <v>315</v>
      </c>
      <c r="D27" s="207">
        <f t="shared" ref="D27:P27" si="4">SUM(D22:D26)</f>
        <v>0</v>
      </c>
      <c r="E27" s="207">
        <f t="shared" si="4"/>
        <v>0</v>
      </c>
      <c r="F27" s="207">
        <f t="shared" si="4"/>
        <v>0</v>
      </c>
      <c r="G27" s="207">
        <f t="shared" si="4"/>
        <v>0</v>
      </c>
      <c r="H27" s="207">
        <f t="shared" si="4"/>
        <v>13000</v>
      </c>
      <c r="I27" s="207">
        <f t="shared" si="4"/>
        <v>0</v>
      </c>
      <c r="J27" s="207">
        <f t="shared" si="4"/>
        <v>0</v>
      </c>
      <c r="K27" s="207">
        <f t="shared" si="4"/>
        <v>0</v>
      </c>
      <c r="L27" s="207">
        <f t="shared" si="4"/>
        <v>0</v>
      </c>
      <c r="M27" s="207">
        <f t="shared" si="4"/>
        <v>0</v>
      </c>
      <c r="N27" s="207">
        <f t="shared" si="4"/>
        <v>0</v>
      </c>
      <c r="O27" s="207">
        <f t="shared" si="4"/>
        <v>0</v>
      </c>
      <c r="P27" s="360">
        <f t="shared" si="4"/>
        <v>13000</v>
      </c>
      <c r="Q27" s="80"/>
      <c r="R27" s="360">
        <f>SUM(R22:R26)</f>
        <v>13000</v>
      </c>
      <c r="S27" s="80"/>
      <c r="T27" s="360">
        <f>SUM(T22:T26)</f>
        <v>0</v>
      </c>
      <c r="U27" s="80"/>
      <c r="V27" s="80"/>
    </row>
    <row r="28" spans="2:22" ht="26.1" customHeight="1">
      <c r="B28" s="673" t="s">
        <v>323</v>
      </c>
      <c r="C28" s="200" t="s">
        <v>324</v>
      </c>
      <c r="D28" s="201">
        <v>0</v>
      </c>
      <c r="E28" s="201">
        <v>0</v>
      </c>
      <c r="F28" s="201">
        <v>0</v>
      </c>
      <c r="G28" s="201">
        <v>0</v>
      </c>
      <c r="H28" s="201">
        <v>0</v>
      </c>
      <c r="I28" s="201">
        <v>0</v>
      </c>
      <c r="J28" s="201">
        <v>0</v>
      </c>
      <c r="K28" s="201">
        <v>0</v>
      </c>
      <c r="L28" s="201">
        <v>0</v>
      </c>
      <c r="M28" s="201">
        <v>0</v>
      </c>
      <c r="N28" s="201">
        <v>0</v>
      </c>
      <c r="O28" s="201">
        <v>0</v>
      </c>
      <c r="P28" s="207">
        <f t="shared" si="0"/>
        <v>0</v>
      </c>
      <c r="Q28" s="80"/>
      <c r="R28" s="201">
        <v>0</v>
      </c>
      <c r="S28" s="80"/>
      <c r="T28" s="201">
        <v>0</v>
      </c>
      <c r="U28" s="80"/>
      <c r="V28" s="80"/>
    </row>
    <row r="29" spans="2:22" ht="26.1" customHeight="1">
      <c r="B29" s="674"/>
      <c r="C29" s="200"/>
      <c r="D29" s="201">
        <v>0</v>
      </c>
      <c r="E29" s="201">
        <v>0</v>
      </c>
      <c r="F29" s="201">
        <v>0</v>
      </c>
      <c r="G29" s="201">
        <v>0</v>
      </c>
      <c r="H29" s="201">
        <v>0</v>
      </c>
      <c r="I29" s="201">
        <v>0</v>
      </c>
      <c r="J29" s="201">
        <v>0</v>
      </c>
      <c r="K29" s="201">
        <v>0</v>
      </c>
      <c r="L29" s="201">
        <v>0</v>
      </c>
      <c r="M29" s="201">
        <v>0</v>
      </c>
      <c r="N29" s="201">
        <v>0</v>
      </c>
      <c r="O29" s="201">
        <v>0</v>
      </c>
      <c r="P29" s="207">
        <f t="shared" si="0"/>
        <v>0</v>
      </c>
      <c r="Q29" s="80"/>
      <c r="R29" s="201">
        <v>0</v>
      </c>
      <c r="S29" s="80"/>
      <c r="T29" s="201">
        <v>0</v>
      </c>
      <c r="U29" s="80"/>
      <c r="V29" s="80"/>
    </row>
    <row r="30" spans="2:22" ht="26.1" customHeight="1">
      <c r="B30" s="674"/>
      <c r="C30" s="200"/>
      <c r="D30" s="201">
        <v>0</v>
      </c>
      <c r="E30" s="201">
        <v>0</v>
      </c>
      <c r="F30" s="201">
        <v>0</v>
      </c>
      <c r="G30" s="201">
        <v>0</v>
      </c>
      <c r="H30" s="201">
        <v>0</v>
      </c>
      <c r="I30" s="201">
        <v>0</v>
      </c>
      <c r="J30" s="201">
        <v>0</v>
      </c>
      <c r="K30" s="201">
        <v>0</v>
      </c>
      <c r="L30" s="201">
        <v>0</v>
      </c>
      <c r="M30" s="201">
        <v>0</v>
      </c>
      <c r="N30" s="201">
        <v>0</v>
      </c>
      <c r="O30" s="201">
        <v>0</v>
      </c>
      <c r="P30" s="207">
        <f t="shared" si="0"/>
        <v>0</v>
      </c>
      <c r="Q30" s="80"/>
      <c r="R30" s="201">
        <v>0</v>
      </c>
      <c r="S30" s="80"/>
      <c r="T30" s="201">
        <v>0</v>
      </c>
      <c r="U30" s="80"/>
      <c r="V30" s="80"/>
    </row>
    <row r="31" spans="2:22" ht="26.1" customHeight="1">
      <c r="B31" s="674"/>
      <c r="C31" s="200"/>
      <c r="D31" s="201">
        <v>0</v>
      </c>
      <c r="E31" s="201">
        <v>0</v>
      </c>
      <c r="F31" s="201">
        <v>0</v>
      </c>
      <c r="G31" s="201">
        <v>0</v>
      </c>
      <c r="H31" s="201">
        <v>0</v>
      </c>
      <c r="I31" s="201">
        <v>0</v>
      </c>
      <c r="J31" s="201">
        <v>0</v>
      </c>
      <c r="K31" s="201">
        <v>0</v>
      </c>
      <c r="L31" s="201">
        <v>0</v>
      </c>
      <c r="M31" s="201">
        <v>0</v>
      </c>
      <c r="N31" s="201">
        <v>0</v>
      </c>
      <c r="O31" s="201">
        <v>0</v>
      </c>
      <c r="P31" s="207">
        <f t="shared" si="0"/>
        <v>0</v>
      </c>
      <c r="Q31" s="80"/>
      <c r="R31" s="201">
        <v>0</v>
      </c>
      <c r="S31" s="80"/>
      <c r="T31" s="201">
        <v>0</v>
      </c>
      <c r="U31" s="80"/>
      <c r="V31" s="80"/>
    </row>
    <row r="32" spans="2:22" ht="26.1" customHeight="1">
      <c r="B32" s="674"/>
      <c r="C32" s="200"/>
      <c r="D32" s="201">
        <v>0</v>
      </c>
      <c r="E32" s="201">
        <v>0</v>
      </c>
      <c r="F32" s="201">
        <v>0</v>
      </c>
      <c r="G32" s="201">
        <v>0</v>
      </c>
      <c r="H32" s="201">
        <v>0</v>
      </c>
      <c r="I32" s="201">
        <v>0</v>
      </c>
      <c r="J32" s="201">
        <v>0</v>
      </c>
      <c r="K32" s="201">
        <v>0</v>
      </c>
      <c r="L32" s="201">
        <v>0</v>
      </c>
      <c r="M32" s="201">
        <v>0</v>
      </c>
      <c r="N32" s="201">
        <v>0</v>
      </c>
      <c r="O32" s="201">
        <v>0</v>
      </c>
      <c r="P32" s="207">
        <f>SUM(D32:O32)</f>
        <v>0</v>
      </c>
      <c r="Q32" s="80"/>
      <c r="R32" s="201">
        <v>0</v>
      </c>
      <c r="S32" s="80"/>
      <c r="T32" s="201">
        <v>0</v>
      </c>
      <c r="U32" s="80"/>
      <c r="V32" s="80"/>
    </row>
    <row r="33" spans="2:22" ht="26.1" customHeight="1">
      <c r="B33" s="674"/>
      <c r="C33" s="359" t="s">
        <v>315</v>
      </c>
      <c r="D33" s="207">
        <f t="shared" ref="D33:P33" si="5">SUM(D28:D32)</f>
        <v>0</v>
      </c>
      <c r="E33" s="207">
        <f t="shared" si="5"/>
        <v>0</v>
      </c>
      <c r="F33" s="207">
        <f t="shared" si="5"/>
        <v>0</v>
      </c>
      <c r="G33" s="207">
        <f t="shared" si="5"/>
        <v>0</v>
      </c>
      <c r="H33" s="207">
        <f t="shared" si="5"/>
        <v>0</v>
      </c>
      <c r="I33" s="207">
        <f t="shared" si="5"/>
        <v>0</v>
      </c>
      <c r="J33" s="207">
        <f t="shared" si="5"/>
        <v>0</v>
      </c>
      <c r="K33" s="207">
        <f t="shared" si="5"/>
        <v>0</v>
      </c>
      <c r="L33" s="207">
        <f t="shared" si="5"/>
        <v>0</v>
      </c>
      <c r="M33" s="207">
        <f t="shared" si="5"/>
        <v>0</v>
      </c>
      <c r="N33" s="207">
        <f t="shared" si="5"/>
        <v>0</v>
      </c>
      <c r="O33" s="207">
        <f t="shared" si="5"/>
        <v>0</v>
      </c>
      <c r="P33" s="360">
        <f t="shared" si="5"/>
        <v>0</v>
      </c>
      <c r="Q33" s="80"/>
      <c r="R33" s="360">
        <f>SUM(R28:R32)</f>
        <v>0</v>
      </c>
      <c r="S33" s="80"/>
      <c r="T33" s="360">
        <f>SUM(T28:T32)</f>
        <v>0</v>
      </c>
      <c r="U33" s="80"/>
      <c r="V33" s="80"/>
    </row>
    <row r="34" spans="2:22" s="362" customFormat="1" ht="48.95" customHeight="1">
      <c r="B34" s="363"/>
      <c r="C34" s="369" t="s">
        <v>325</v>
      </c>
      <c r="D34" s="364">
        <f>SUM(D9,D15,D21,D27,D33)</f>
        <v>44000</v>
      </c>
      <c r="E34" s="364">
        <f t="shared" ref="E34:P34" si="6">SUM(E9,E15,E21,E27,E33)</f>
        <v>19000</v>
      </c>
      <c r="F34" s="364">
        <f t="shared" si="6"/>
        <v>19000</v>
      </c>
      <c r="G34" s="364">
        <f t="shared" si="6"/>
        <v>19000</v>
      </c>
      <c r="H34" s="364">
        <f t="shared" si="6"/>
        <v>32000</v>
      </c>
      <c r="I34" s="364">
        <f t="shared" si="6"/>
        <v>19000</v>
      </c>
      <c r="J34" s="364">
        <f t="shared" si="6"/>
        <v>19000</v>
      </c>
      <c r="K34" s="364">
        <f t="shared" si="6"/>
        <v>19000</v>
      </c>
      <c r="L34" s="364">
        <f t="shared" si="6"/>
        <v>19000</v>
      </c>
      <c r="M34" s="364">
        <f t="shared" si="6"/>
        <v>19000</v>
      </c>
      <c r="N34" s="364">
        <f t="shared" si="6"/>
        <v>19000</v>
      </c>
      <c r="O34" s="364">
        <f t="shared" si="6"/>
        <v>19000</v>
      </c>
      <c r="P34" s="364">
        <f t="shared" si="6"/>
        <v>266000</v>
      </c>
      <c r="Q34" s="365"/>
      <c r="R34" s="366">
        <f>SUM(R9,R15,R21,R27,R33)</f>
        <v>164000</v>
      </c>
      <c r="S34" s="365"/>
      <c r="T34" s="367">
        <f>SUM(T9,T15,T21,T27,T33)</f>
        <v>102000</v>
      </c>
      <c r="U34" s="365"/>
      <c r="V34" s="368"/>
    </row>
    <row r="35" spans="2:22" ht="30">
      <c r="B35" s="78"/>
      <c r="C35" s="89" t="s">
        <v>326</v>
      </c>
      <c r="D35" s="82"/>
      <c r="E35" s="82"/>
      <c r="F35" s="82"/>
      <c r="G35" s="82"/>
      <c r="H35" s="82"/>
      <c r="I35" s="82"/>
      <c r="J35" s="82"/>
      <c r="K35" s="82"/>
      <c r="L35" s="82"/>
      <c r="M35" s="82"/>
      <c r="N35" s="82"/>
      <c r="O35" s="82"/>
      <c r="P35" s="82"/>
      <c r="Q35" s="78"/>
      <c r="R35" s="82"/>
      <c r="S35" s="78"/>
      <c r="T35" s="82"/>
      <c r="U35" s="78"/>
      <c r="V35" s="78"/>
    </row>
    <row r="36" spans="2:22">
      <c r="B36" s="78"/>
      <c r="C36" s="78"/>
      <c r="D36" s="78"/>
      <c r="E36" s="78"/>
      <c r="F36" s="78"/>
      <c r="G36" s="78"/>
      <c r="H36" s="78"/>
      <c r="I36" s="78"/>
      <c r="J36" s="78"/>
      <c r="K36" s="78"/>
      <c r="L36" s="78"/>
      <c r="M36" s="78"/>
      <c r="N36" s="78"/>
      <c r="O36" s="78"/>
      <c r="P36" s="78"/>
      <c r="Q36" s="78"/>
      <c r="R36" s="78"/>
      <c r="S36" s="78"/>
      <c r="T36" s="78"/>
      <c r="U36" s="78"/>
      <c r="V36" s="78"/>
    </row>
    <row r="37" spans="2:22">
      <c r="B37" s="78"/>
      <c r="C37" s="78"/>
      <c r="D37" s="78"/>
      <c r="E37" s="78"/>
      <c r="F37" s="78"/>
      <c r="G37" s="78"/>
      <c r="H37" s="78"/>
      <c r="I37" s="78"/>
      <c r="J37" s="78"/>
      <c r="K37" s="78"/>
      <c r="L37" s="78"/>
      <c r="M37" s="78"/>
      <c r="N37" s="78"/>
      <c r="O37" s="78"/>
      <c r="P37" s="78"/>
      <c r="Q37" s="78"/>
      <c r="R37" s="78"/>
      <c r="S37" s="78"/>
      <c r="T37" s="78"/>
      <c r="U37" s="78"/>
      <c r="V37" s="78"/>
    </row>
    <row r="38" spans="2:22">
      <c r="B38" s="78"/>
      <c r="C38" s="78"/>
      <c r="D38" s="78"/>
      <c r="E38" s="78"/>
      <c r="F38" s="78"/>
      <c r="G38" s="78"/>
      <c r="H38" s="78"/>
      <c r="I38" s="78"/>
      <c r="J38" s="78"/>
      <c r="K38" s="78"/>
      <c r="L38" s="78"/>
      <c r="M38" s="78"/>
      <c r="N38" s="78"/>
      <c r="O38" s="78"/>
      <c r="P38" s="78"/>
      <c r="Q38" s="78"/>
      <c r="R38" s="78"/>
      <c r="S38" s="78"/>
      <c r="T38" s="78"/>
      <c r="U38" s="78"/>
      <c r="V38" s="78"/>
    </row>
  </sheetData>
  <mergeCells count="8">
    <mergeCell ref="B28:B33"/>
    <mergeCell ref="U3:AB3"/>
    <mergeCell ref="B2:T2"/>
    <mergeCell ref="B1:T1"/>
    <mergeCell ref="B10:B15"/>
    <mergeCell ref="B16:B21"/>
    <mergeCell ref="B22:B27"/>
    <mergeCell ref="B4:B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8522E-CF42-1B49-95AA-DF00982E0D9D}">
  <sheetPr>
    <tabColor rgb="FF07FFD7"/>
  </sheetPr>
  <dimension ref="B1:L59"/>
  <sheetViews>
    <sheetView zoomScale="110" zoomScaleNormal="110" workbookViewId="0">
      <pane ySplit="2" topLeftCell="A11" activePane="bottomLeft" state="frozen"/>
      <selection pane="bottomLeft" activeCell="A11" sqref="A11"/>
    </sheetView>
  </sheetViews>
  <sheetFormatPr defaultColWidth="10.875" defaultRowHeight="15.95"/>
  <cols>
    <col min="1" max="1" width="2.125" style="1" customWidth="1"/>
    <col min="2" max="2" width="10.875" style="1"/>
    <col min="3" max="4" width="16.5" style="1" customWidth="1"/>
    <col min="5" max="6" width="19" style="1" customWidth="1"/>
    <col min="7" max="7" width="19.5" style="1" customWidth="1"/>
    <col min="8" max="8" width="23.875" style="1" customWidth="1"/>
    <col min="9" max="9" width="21" style="1" customWidth="1"/>
    <col min="10" max="11" width="33.625" style="1" customWidth="1"/>
    <col min="12" max="12" width="23.125" style="1" customWidth="1"/>
    <col min="13" max="16384" width="10.875" style="1"/>
  </cols>
  <sheetData>
    <row r="1" spans="2:12" ht="48" customHeight="1">
      <c r="B1" s="682" t="s">
        <v>0</v>
      </c>
      <c r="C1" s="683"/>
      <c r="D1" s="683"/>
      <c r="E1" s="683"/>
      <c r="F1" s="683"/>
      <c r="G1" s="683"/>
      <c r="H1" s="683"/>
      <c r="I1" s="683"/>
      <c r="J1" s="683"/>
      <c r="K1" s="683"/>
      <c r="L1" s="684"/>
    </row>
    <row r="2" spans="2:12" ht="35.1" customHeight="1">
      <c r="B2" s="685" t="s">
        <v>327</v>
      </c>
      <c r="C2" s="686"/>
      <c r="D2" s="686"/>
      <c r="E2" s="686"/>
      <c r="F2" s="686"/>
      <c r="G2" s="686"/>
      <c r="H2" s="686"/>
      <c r="I2" s="686"/>
      <c r="J2" s="686"/>
      <c r="K2" s="686"/>
      <c r="L2" s="687"/>
    </row>
    <row r="3" spans="2:12">
      <c r="B3" s="190"/>
      <c r="C3" s="142"/>
      <c r="D3" s="142"/>
      <c r="E3" s="142"/>
      <c r="F3" s="142"/>
      <c r="G3" s="142"/>
      <c r="H3" s="142"/>
      <c r="I3" s="142"/>
      <c r="J3" s="142"/>
      <c r="K3" s="142"/>
      <c r="L3" s="191"/>
    </row>
    <row r="4" spans="2:12" ht="48" customHeight="1">
      <c r="B4" s="190"/>
      <c r="C4" s="688" t="s">
        <v>328</v>
      </c>
      <c r="D4" s="689"/>
      <c r="E4" s="689"/>
      <c r="F4" s="689"/>
      <c r="G4" s="689"/>
      <c r="H4" s="689"/>
      <c r="I4" s="689"/>
      <c r="J4" s="689"/>
      <c r="K4" s="689"/>
      <c r="L4" s="191"/>
    </row>
    <row r="5" spans="2:12" ht="11.25" customHeight="1">
      <c r="B5" s="213"/>
      <c r="C5" s="337"/>
      <c r="D5" s="142"/>
      <c r="E5" s="142"/>
      <c r="F5" s="142"/>
      <c r="G5" s="142"/>
      <c r="H5" s="142"/>
      <c r="I5" s="142"/>
      <c r="J5" s="142"/>
      <c r="K5" s="142"/>
      <c r="L5" s="191"/>
    </row>
    <row r="6" spans="2:12" s="209" customFormat="1" ht="29.1" customHeight="1">
      <c r="B6" s="214" t="s">
        <v>329</v>
      </c>
      <c r="C6" s="215"/>
      <c r="D6" s="215"/>
      <c r="E6" s="215"/>
      <c r="F6" s="215"/>
      <c r="G6" s="215"/>
      <c r="H6" s="215"/>
      <c r="I6" s="215"/>
      <c r="J6" s="215"/>
      <c r="K6" s="215"/>
      <c r="L6" s="216"/>
    </row>
    <row r="7" spans="2:12" ht="11.1" customHeight="1">
      <c r="B7" s="190"/>
      <c r="C7" s="142"/>
      <c r="D7" s="142"/>
      <c r="E7" s="142"/>
      <c r="F7" s="142"/>
      <c r="G7" s="142"/>
      <c r="H7" s="142"/>
      <c r="I7" s="142"/>
      <c r="J7" s="142"/>
      <c r="K7" s="142"/>
      <c r="L7" s="191"/>
    </row>
    <row r="8" spans="2:12" ht="95.1" customHeight="1">
      <c r="B8" s="190"/>
      <c r="C8" s="690" t="s">
        <v>330</v>
      </c>
      <c r="D8" s="690"/>
      <c r="E8" s="690"/>
      <c r="F8" s="690"/>
      <c r="G8" s="690"/>
      <c r="H8" s="690"/>
      <c r="I8" s="690"/>
      <c r="J8" s="690"/>
      <c r="K8" s="690"/>
      <c r="L8" s="191"/>
    </row>
    <row r="9" spans="2:12" ht="0.95" customHeight="1">
      <c r="B9" s="190"/>
      <c r="C9" s="217"/>
      <c r="D9" s="217"/>
      <c r="E9" s="217"/>
      <c r="F9" s="217"/>
      <c r="G9" s="184"/>
      <c r="H9" s="184"/>
      <c r="I9" s="184"/>
      <c r="J9" s="184"/>
      <c r="K9" s="184"/>
      <c r="L9" s="191"/>
    </row>
    <row r="10" spans="2:12" ht="17.100000000000001" thickBot="1">
      <c r="B10" s="190"/>
      <c r="C10" s="142"/>
      <c r="D10" s="142"/>
      <c r="E10" s="142"/>
      <c r="F10" s="142"/>
      <c r="G10" s="142"/>
      <c r="H10" s="142"/>
      <c r="I10" s="142"/>
      <c r="J10" s="142"/>
      <c r="K10" s="142"/>
      <c r="L10" s="191"/>
    </row>
    <row r="11" spans="2:12" ht="59.1" customHeight="1" thickBot="1">
      <c r="B11" s="190"/>
      <c r="C11" s="681" t="s">
        <v>331</v>
      </c>
      <c r="D11" s="681"/>
      <c r="E11" s="232" t="s">
        <v>332</v>
      </c>
      <c r="F11" s="232" t="s">
        <v>333</v>
      </c>
      <c r="G11" s="232" t="s">
        <v>334</v>
      </c>
      <c r="H11" s="681" t="s">
        <v>335</v>
      </c>
      <c r="I11" s="681"/>
      <c r="J11" s="681"/>
      <c r="K11" s="681"/>
      <c r="L11" s="350"/>
    </row>
    <row r="12" spans="2:12" ht="125.1" customHeight="1">
      <c r="B12" s="190"/>
      <c r="C12" s="694" t="s">
        <v>336</v>
      </c>
      <c r="D12" s="694"/>
      <c r="E12" s="395">
        <v>0</v>
      </c>
      <c r="F12" s="396">
        <v>1</v>
      </c>
      <c r="G12" s="397" t="s">
        <v>337</v>
      </c>
      <c r="H12" s="695" t="s">
        <v>338</v>
      </c>
      <c r="I12" s="695"/>
      <c r="J12" s="695"/>
      <c r="K12" s="695"/>
      <c r="L12" s="191"/>
    </row>
    <row r="13" spans="2:12" ht="32.1" customHeight="1">
      <c r="B13" s="190"/>
      <c r="C13" s="691"/>
      <c r="D13" s="691"/>
      <c r="E13" s="399">
        <v>0</v>
      </c>
      <c r="F13" s="400"/>
      <c r="G13" s="401"/>
      <c r="H13" s="692"/>
      <c r="I13" s="692"/>
      <c r="J13" s="692"/>
      <c r="K13" s="692"/>
      <c r="L13" s="191"/>
    </row>
    <row r="14" spans="2:12" ht="32.1" customHeight="1">
      <c r="B14" s="213"/>
      <c r="C14" s="691"/>
      <c r="D14" s="691"/>
      <c r="E14" s="399">
        <v>0</v>
      </c>
      <c r="F14" s="400"/>
      <c r="G14" s="401"/>
      <c r="H14" s="692"/>
      <c r="I14" s="692"/>
      <c r="J14" s="692"/>
      <c r="K14" s="692"/>
      <c r="L14" s="191"/>
    </row>
    <row r="15" spans="2:12" ht="32.1" customHeight="1">
      <c r="B15" s="213"/>
      <c r="C15" s="691"/>
      <c r="D15" s="691"/>
      <c r="E15" s="399">
        <v>0</v>
      </c>
      <c r="F15" s="400"/>
      <c r="G15" s="401"/>
      <c r="H15" s="692"/>
      <c r="I15" s="692"/>
      <c r="J15" s="692"/>
      <c r="K15" s="692"/>
      <c r="L15" s="191"/>
    </row>
    <row r="16" spans="2:12" ht="32.1" customHeight="1">
      <c r="B16" s="213"/>
      <c r="C16" s="691"/>
      <c r="D16" s="691"/>
      <c r="E16" s="399">
        <v>0</v>
      </c>
      <c r="F16" s="400"/>
      <c r="G16" s="401"/>
      <c r="H16" s="692"/>
      <c r="I16" s="692"/>
      <c r="J16" s="692"/>
      <c r="K16" s="692"/>
      <c r="L16" s="191"/>
    </row>
    <row r="17" spans="2:12" ht="32.1" customHeight="1">
      <c r="B17" s="213"/>
      <c r="C17" s="208"/>
      <c r="D17" s="208"/>
      <c r="E17" s="208"/>
      <c r="F17" s="208"/>
      <c r="G17" s="146"/>
      <c r="H17" s="208"/>
      <c r="I17" s="208"/>
      <c r="J17" s="208"/>
      <c r="K17" s="208"/>
      <c r="L17" s="191"/>
    </row>
    <row r="18" spans="2:12" s="210" customFormat="1" ht="24">
      <c r="B18" s="214" t="s">
        <v>339</v>
      </c>
      <c r="C18" s="218"/>
      <c r="D18" s="218"/>
      <c r="E18" s="218"/>
      <c r="F18" s="218"/>
      <c r="G18" s="218"/>
      <c r="H18" s="218"/>
      <c r="I18" s="218"/>
      <c r="J18" s="218"/>
      <c r="K18" s="218"/>
      <c r="L18" s="219"/>
    </row>
    <row r="19" spans="2:12" ht="6.95" customHeight="1">
      <c r="B19" s="213"/>
      <c r="C19" s="142"/>
      <c r="D19" s="142"/>
      <c r="E19" s="142"/>
      <c r="F19" s="142"/>
      <c r="G19" s="142"/>
      <c r="H19" s="142"/>
      <c r="I19" s="142"/>
      <c r="J19" s="142"/>
      <c r="K19" s="142"/>
      <c r="L19" s="191"/>
    </row>
    <row r="20" spans="2:12" ht="69.95" customHeight="1">
      <c r="B20" s="190"/>
      <c r="C20" s="693" t="s">
        <v>340</v>
      </c>
      <c r="D20" s="693"/>
      <c r="E20" s="693"/>
      <c r="F20" s="693"/>
      <c r="G20" s="693"/>
      <c r="H20" s="693"/>
      <c r="I20" s="693"/>
      <c r="J20" s="693"/>
      <c r="K20" s="693"/>
      <c r="L20" s="191"/>
    </row>
    <row r="21" spans="2:12" ht="17.100000000000001" customHeight="1">
      <c r="B21" s="190"/>
      <c r="C21" s="142"/>
      <c r="D21" s="142"/>
      <c r="E21" s="142"/>
      <c r="F21" s="142"/>
      <c r="G21" s="142"/>
      <c r="H21" s="142"/>
      <c r="I21" s="142"/>
      <c r="J21" s="142"/>
      <c r="K21" s="142"/>
      <c r="L21" s="191"/>
    </row>
    <row r="22" spans="2:12" ht="17.100000000000001" customHeight="1" thickBot="1">
      <c r="B22" s="190"/>
      <c r="C22" s="142"/>
      <c r="D22" s="142"/>
      <c r="E22" s="142"/>
      <c r="F22" s="142"/>
      <c r="G22" s="142"/>
      <c r="H22" s="142"/>
      <c r="I22" s="231"/>
      <c r="J22" s="231"/>
      <c r="K22" s="231"/>
      <c r="L22" s="191"/>
    </row>
    <row r="23" spans="2:12" ht="45" customHeight="1">
      <c r="B23" s="213"/>
      <c r="C23" s="697" t="s">
        <v>341</v>
      </c>
      <c r="D23" s="697"/>
      <c r="E23" s="405" t="s">
        <v>342</v>
      </c>
      <c r="F23" s="405" t="s">
        <v>343</v>
      </c>
      <c r="G23" s="405" t="s">
        <v>344</v>
      </c>
      <c r="H23" s="698" t="s">
        <v>345</v>
      </c>
      <c r="I23" s="699"/>
      <c r="J23" s="699"/>
      <c r="K23" s="700"/>
      <c r="L23" s="191"/>
    </row>
    <row r="24" spans="2:12" ht="91.5" customHeight="1">
      <c r="B24" s="213"/>
      <c r="C24" s="696" t="s">
        <v>346</v>
      </c>
      <c r="D24" s="696"/>
      <c r="E24" s="398">
        <v>1</v>
      </c>
      <c r="F24" s="406">
        <v>15000</v>
      </c>
      <c r="G24" s="406">
        <v>15000</v>
      </c>
      <c r="H24" s="690" t="s">
        <v>347</v>
      </c>
      <c r="I24" s="690"/>
      <c r="J24" s="690"/>
      <c r="K24" s="690"/>
      <c r="L24" s="191"/>
    </row>
    <row r="25" spans="2:12" ht="30.95" customHeight="1">
      <c r="B25" s="213"/>
      <c r="C25" s="696"/>
      <c r="D25" s="696"/>
      <c r="E25" s="398"/>
      <c r="F25" s="398"/>
      <c r="G25" s="398"/>
      <c r="H25" s="690"/>
      <c r="I25" s="690"/>
      <c r="J25" s="690"/>
      <c r="K25" s="690"/>
      <c r="L25" s="191"/>
    </row>
    <row r="26" spans="2:12" ht="30.95" customHeight="1">
      <c r="B26" s="213"/>
      <c r="C26" s="696"/>
      <c r="D26" s="696"/>
      <c r="E26" s="398"/>
      <c r="F26" s="398"/>
      <c r="G26" s="398"/>
      <c r="H26" s="690"/>
      <c r="I26" s="690"/>
      <c r="J26" s="690"/>
      <c r="K26" s="690"/>
      <c r="L26" s="191"/>
    </row>
    <row r="27" spans="2:12" ht="30.95" customHeight="1">
      <c r="B27" s="213"/>
      <c r="C27" s="696"/>
      <c r="D27" s="696"/>
      <c r="E27" s="398"/>
      <c r="F27" s="398"/>
      <c r="G27" s="398"/>
      <c r="H27" s="690"/>
      <c r="I27" s="690"/>
      <c r="J27" s="690"/>
      <c r="K27" s="690"/>
      <c r="L27" s="191"/>
    </row>
    <row r="28" spans="2:12" ht="17.100000000000001" customHeight="1">
      <c r="B28" s="190"/>
      <c r="C28" s="142"/>
      <c r="D28" s="142"/>
      <c r="E28" s="142"/>
      <c r="F28" s="142"/>
      <c r="G28" s="142"/>
      <c r="H28" s="142"/>
      <c r="I28" s="231"/>
      <c r="J28" s="231"/>
      <c r="K28" s="231"/>
      <c r="L28" s="191"/>
    </row>
    <row r="29" spans="2:12" s="210" customFormat="1" ht="24">
      <c r="B29" s="214" t="s">
        <v>348</v>
      </c>
      <c r="C29" s="218"/>
      <c r="D29" s="218"/>
      <c r="E29" s="218"/>
      <c r="F29" s="218"/>
      <c r="G29" s="218"/>
      <c r="H29" s="218"/>
      <c r="I29" s="218"/>
      <c r="J29" s="218"/>
      <c r="K29" s="218"/>
      <c r="L29" s="219"/>
    </row>
    <row r="30" spans="2:12" ht="21">
      <c r="B30" s="213"/>
      <c r="C30" s="142"/>
      <c r="D30" s="142"/>
      <c r="E30" s="142"/>
      <c r="F30" s="142"/>
      <c r="G30" s="142"/>
      <c r="H30" s="142"/>
      <c r="I30" s="142"/>
      <c r="J30" s="142"/>
      <c r="K30" s="142"/>
      <c r="L30" s="191"/>
    </row>
    <row r="31" spans="2:12" ht="63" customHeight="1">
      <c r="B31" s="213"/>
      <c r="C31" s="693" t="s">
        <v>349</v>
      </c>
      <c r="D31" s="693"/>
      <c r="E31" s="693"/>
      <c r="F31" s="693"/>
      <c r="G31" s="693"/>
      <c r="H31" s="693"/>
      <c r="I31" s="693"/>
      <c r="J31" s="693"/>
      <c r="K31" s="693"/>
      <c r="L31" s="191"/>
    </row>
    <row r="32" spans="2:12" ht="18" customHeight="1" thickBot="1">
      <c r="B32" s="213"/>
      <c r="C32" s="220"/>
      <c r="D32" s="220"/>
      <c r="E32" s="220"/>
      <c r="F32" s="220"/>
      <c r="G32" s="220"/>
      <c r="H32" s="220"/>
      <c r="I32" s="220"/>
      <c r="J32" s="220"/>
      <c r="K32" s="220"/>
      <c r="L32" s="191"/>
    </row>
    <row r="33" spans="2:12" ht="45" customHeight="1" thickBot="1">
      <c r="B33" s="213"/>
      <c r="C33" s="681" t="s">
        <v>350</v>
      </c>
      <c r="D33" s="681"/>
      <c r="E33" s="232" t="s">
        <v>342</v>
      </c>
      <c r="F33" s="232" t="s">
        <v>343</v>
      </c>
      <c r="G33" s="232" t="s">
        <v>344</v>
      </c>
      <c r="H33" s="701" t="s">
        <v>351</v>
      </c>
      <c r="I33" s="702"/>
      <c r="J33" s="702"/>
      <c r="K33" s="703"/>
      <c r="L33" s="191"/>
    </row>
    <row r="34" spans="2:12" ht="57.95" customHeight="1">
      <c r="B34" s="213"/>
      <c r="C34" s="694" t="s">
        <v>352</v>
      </c>
      <c r="D34" s="694"/>
      <c r="E34" s="403" t="s">
        <v>353</v>
      </c>
      <c r="F34" s="404">
        <v>1500</v>
      </c>
      <c r="G34" s="404">
        <v>15000</v>
      </c>
      <c r="H34" s="708" t="s">
        <v>354</v>
      </c>
      <c r="I34" s="709"/>
      <c r="J34" s="709"/>
      <c r="K34" s="710"/>
      <c r="L34" s="191"/>
    </row>
    <row r="35" spans="2:12" ht="30.95" customHeight="1">
      <c r="B35" s="213"/>
      <c r="C35" s="696"/>
      <c r="D35" s="696"/>
      <c r="E35" s="402"/>
      <c r="F35" s="402"/>
      <c r="G35" s="398"/>
      <c r="H35" s="705"/>
      <c r="I35" s="706"/>
      <c r="J35" s="706"/>
      <c r="K35" s="707"/>
      <c r="L35" s="191"/>
    </row>
    <row r="36" spans="2:12" ht="30.95" customHeight="1">
      <c r="B36" s="213"/>
      <c r="C36" s="696"/>
      <c r="D36" s="696"/>
      <c r="E36" s="402"/>
      <c r="F36" s="402"/>
      <c r="G36" s="398"/>
      <c r="H36" s="705"/>
      <c r="I36" s="706"/>
      <c r="J36" s="706"/>
      <c r="K36" s="707"/>
      <c r="L36" s="191"/>
    </row>
    <row r="37" spans="2:12" ht="30.95" customHeight="1">
      <c r="B37" s="213"/>
      <c r="C37" s="696"/>
      <c r="D37" s="696"/>
      <c r="E37" s="402"/>
      <c r="F37" s="402"/>
      <c r="G37" s="398"/>
      <c r="H37" s="705"/>
      <c r="I37" s="706"/>
      <c r="J37" s="706"/>
      <c r="K37" s="707"/>
      <c r="L37" s="191"/>
    </row>
    <row r="38" spans="2:12" ht="30.95" customHeight="1">
      <c r="B38" s="213"/>
      <c r="C38" s="696"/>
      <c r="D38" s="696"/>
      <c r="E38" s="402"/>
      <c r="F38" s="402"/>
      <c r="G38" s="398"/>
      <c r="H38" s="705"/>
      <c r="I38" s="706"/>
      <c r="J38" s="706"/>
      <c r="K38" s="707"/>
      <c r="L38" s="191"/>
    </row>
    <row r="39" spans="2:12">
      <c r="B39" s="190"/>
      <c r="C39" s="142"/>
      <c r="D39" s="142"/>
      <c r="E39" s="142"/>
      <c r="F39" s="142"/>
      <c r="G39" s="142"/>
      <c r="H39" s="142"/>
      <c r="I39" s="142"/>
      <c r="J39" s="142"/>
      <c r="K39" s="142"/>
      <c r="L39" s="191"/>
    </row>
    <row r="40" spans="2:12">
      <c r="B40" s="190"/>
      <c r="C40" s="142"/>
      <c r="D40" s="142"/>
      <c r="E40" s="142"/>
      <c r="F40" s="142"/>
      <c r="G40" s="142"/>
      <c r="H40" s="142"/>
      <c r="I40" s="142"/>
      <c r="J40" s="142"/>
      <c r="K40" s="142"/>
      <c r="L40" s="191"/>
    </row>
    <row r="41" spans="2:12" s="211" customFormat="1" ht="24">
      <c r="B41" s="214" t="s">
        <v>355</v>
      </c>
      <c r="C41" s="221"/>
      <c r="D41" s="221"/>
      <c r="E41" s="221"/>
      <c r="F41" s="221"/>
      <c r="G41" s="221"/>
      <c r="H41" s="221"/>
      <c r="I41" s="221"/>
      <c r="J41" s="221"/>
      <c r="K41" s="221"/>
      <c r="L41" s="222"/>
    </row>
    <row r="42" spans="2:12" ht="9.75" customHeight="1">
      <c r="B42" s="213"/>
      <c r="C42" s="142"/>
      <c r="D42" s="142"/>
      <c r="E42" s="142"/>
      <c r="F42" s="142"/>
      <c r="G42" s="142"/>
      <c r="H42" s="142"/>
      <c r="I42" s="142"/>
      <c r="J42" s="142"/>
      <c r="K42" s="142"/>
      <c r="L42" s="191"/>
    </row>
    <row r="43" spans="2:12" ht="59.1" customHeight="1">
      <c r="B43" s="190"/>
      <c r="C43" s="704" t="s">
        <v>356</v>
      </c>
      <c r="D43" s="704"/>
      <c r="E43" s="704"/>
      <c r="F43" s="704"/>
      <c r="G43" s="704"/>
      <c r="H43" s="704"/>
      <c r="I43" s="704"/>
      <c r="J43" s="704"/>
      <c r="K43" s="704"/>
      <c r="L43" s="191"/>
    </row>
    <row r="44" spans="2:12" ht="11.1" customHeight="1" thickBot="1">
      <c r="B44" s="190"/>
      <c r="C44" s="223"/>
      <c r="D44" s="223"/>
      <c r="E44" s="223"/>
      <c r="F44" s="223"/>
      <c r="G44" s="223"/>
      <c r="H44" s="223"/>
      <c r="I44" s="223"/>
      <c r="J44" s="223"/>
      <c r="K44" s="223"/>
      <c r="L44" s="191"/>
    </row>
    <row r="45" spans="2:12" ht="39" customHeight="1" thickBot="1">
      <c r="B45" s="190"/>
      <c r="C45" s="681" t="s">
        <v>357</v>
      </c>
      <c r="D45" s="681"/>
      <c r="E45" s="232" t="s">
        <v>342</v>
      </c>
      <c r="F45" s="232" t="s">
        <v>343</v>
      </c>
      <c r="G45" s="232" t="s">
        <v>344</v>
      </c>
      <c r="H45" s="701" t="s">
        <v>358</v>
      </c>
      <c r="I45" s="702"/>
      <c r="J45" s="702"/>
      <c r="K45" s="703"/>
      <c r="L45" s="191"/>
    </row>
    <row r="46" spans="2:12" ht="57.95" customHeight="1">
      <c r="B46" s="190"/>
      <c r="C46" s="711" t="s">
        <v>359</v>
      </c>
      <c r="D46" s="711"/>
      <c r="E46" s="394">
        <v>20</v>
      </c>
      <c r="F46" s="404">
        <v>500</v>
      </c>
      <c r="G46" s="404">
        <v>10000</v>
      </c>
      <c r="H46" s="708" t="s">
        <v>360</v>
      </c>
      <c r="I46" s="709"/>
      <c r="J46" s="709"/>
      <c r="K46" s="710"/>
      <c r="L46" s="191"/>
    </row>
    <row r="47" spans="2:12" ht="56.1" customHeight="1">
      <c r="B47" s="190"/>
      <c r="C47" s="712" t="s">
        <v>361</v>
      </c>
      <c r="D47" s="712"/>
      <c r="E47" s="402">
        <v>6</v>
      </c>
      <c r="F47" s="404">
        <v>1500</v>
      </c>
      <c r="G47" s="404">
        <v>9000</v>
      </c>
      <c r="H47" s="713" t="s">
        <v>362</v>
      </c>
      <c r="I47" s="714"/>
      <c r="J47" s="714"/>
      <c r="K47" s="715"/>
      <c r="L47" s="191"/>
    </row>
    <row r="48" spans="2:12" ht="56.1" customHeight="1">
      <c r="B48" s="190"/>
      <c r="C48" s="712"/>
      <c r="D48" s="712"/>
      <c r="E48" s="407"/>
      <c r="F48" s="407"/>
      <c r="G48" s="402"/>
      <c r="H48" s="705"/>
      <c r="I48" s="706"/>
      <c r="J48" s="706"/>
      <c r="K48" s="707"/>
      <c r="L48" s="191"/>
    </row>
    <row r="49" spans="2:12" ht="56.1" customHeight="1">
      <c r="B49" s="190"/>
      <c r="C49" s="712"/>
      <c r="D49" s="712"/>
      <c r="E49" s="407"/>
      <c r="F49" s="407"/>
      <c r="G49" s="402"/>
      <c r="H49" s="705"/>
      <c r="I49" s="706"/>
      <c r="J49" s="706"/>
      <c r="K49" s="707"/>
      <c r="L49" s="191"/>
    </row>
    <row r="50" spans="2:12">
      <c r="B50" s="190"/>
      <c r="C50" s="224"/>
      <c r="D50" s="224"/>
      <c r="E50" s="224"/>
      <c r="F50" s="224"/>
      <c r="G50" s="224"/>
      <c r="H50" s="224"/>
      <c r="I50" s="224"/>
      <c r="J50" s="224"/>
      <c r="K50" s="224"/>
      <c r="L50" s="191"/>
    </row>
    <row r="51" spans="2:12" s="212" customFormat="1" ht="21">
      <c r="B51" s="225" t="s">
        <v>363</v>
      </c>
      <c r="C51" s="226"/>
      <c r="D51" s="226"/>
      <c r="E51" s="226"/>
      <c r="F51" s="226"/>
      <c r="G51" s="226"/>
      <c r="H51" s="226"/>
      <c r="I51" s="226"/>
      <c r="J51" s="226"/>
      <c r="K51" s="226"/>
      <c r="L51" s="227"/>
    </row>
    <row r="52" spans="2:12" ht="14.1" customHeight="1" thickBot="1">
      <c r="B52" s="213"/>
      <c r="C52" s="224"/>
      <c r="D52" s="224"/>
      <c r="E52" s="224"/>
      <c r="F52" s="224"/>
      <c r="G52" s="224"/>
      <c r="H52" s="224"/>
      <c r="I52" s="224"/>
      <c r="J52" s="224"/>
      <c r="K52" s="224"/>
      <c r="L52" s="191"/>
    </row>
    <row r="53" spans="2:12" ht="39" thickBot="1">
      <c r="B53" s="213"/>
      <c r="C53" s="681" t="s">
        <v>364</v>
      </c>
      <c r="D53" s="681"/>
      <c r="E53" s="232" t="s">
        <v>342</v>
      </c>
      <c r="F53" s="232" t="s">
        <v>343</v>
      </c>
      <c r="G53" s="232" t="s">
        <v>344</v>
      </c>
      <c r="H53" s="701" t="s">
        <v>365</v>
      </c>
      <c r="I53" s="702"/>
      <c r="J53" s="702"/>
      <c r="K53" s="703"/>
      <c r="L53" s="191"/>
    </row>
    <row r="54" spans="2:12" ht="41.1" customHeight="1">
      <c r="B54" s="213"/>
      <c r="C54" s="694" t="s">
        <v>366</v>
      </c>
      <c r="D54" s="694"/>
      <c r="E54" s="394">
        <v>10</v>
      </c>
      <c r="F54" s="404">
        <v>3000</v>
      </c>
      <c r="G54" s="404">
        <v>30000</v>
      </c>
      <c r="H54" s="708" t="s">
        <v>367</v>
      </c>
      <c r="I54" s="709"/>
      <c r="J54" s="709"/>
      <c r="K54" s="710"/>
      <c r="L54" s="191"/>
    </row>
    <row r="55" spans="2:12" ht="36" customHeight="1">
      <c r="B55" s="213"/>
      <c r="C55" s="696"/>
      <c r="D55" s="696"/>
      <c r="E55" s="402"/>
      <c r="F55" s="398"/>
      <c r="G55" s="398"/>
      <c r="H55" s="716"/>
      <c r="I55" s="717"/>
      <c r="J55" s="717"/>
      <c r="K55" s="718"/>
      <c r="L55" s="191"/>
    </row>
    <row r="56" spans="2:12" ht="36" customHeight="1">
      <c r="B56" s="213"/>
      <c r="C56" s="696"/>
      <c r="D56" s="696"/>
      <c r="E56" s="402"/>
      <c r="F56" s="398"/>
      <c r="G56" s="398"/>
      <c r="H56" s="716"/>
      <c r="I56" s="717"/>
      <c r="J56" s="717"/>
      <c r="K56" s="718"/>
      <c r="L56" s="191"/>
    </row>
    <row r="57" spans="2:12" ht="15.95" customHeight="1">
      <c r="B57" s="190"/>
      <c r="C57" s="142"/>
      <c r="D57" s="142"/>
      <c r="E57" s="142"/>
      <c r="F57" s="142"/>
      <c r="G57" s="142"/>
      <c r="H57" s="142"/>
      <c r="I57" s="142"/>
      <c r="J57" s="142"/>
      <c r="K57" s="142"/>
      <c r="L57" s="191"/>
    </row>
    <row r="58" spans="2:12" ht="17.100000000000001" customHeight="1" thickBot="1">
      <c r="B58" s="228"/>
      <c r="C58" s="229"/>
      <c r="D58" s="229"/>
      <c r="E58" s="229"/>
      <c r="F58" s="229"/>
      <c r="G58" s="229"/>
      <c r="H58" s="229"/>
      <c r="I58" s="229"/>
      <c r="J58" s="229"/>
      <c r="K58" s="229"/>
      <c r="L58" s="230"/>
    </row>
    <row r="59" spans="2:12" ht="15.95" customHeight="1"/>
  </sheetData>
  <mergeCells count="59">
    <mergeCell ref="C55:D55"/>
    <mergeCell ref="C56:D56"/>
    <mergeCell ref="C49:D49"/>
    <mergeCell ref="C53:D53"/>
    <mergeCell ref="C54:D54"/>
    <mergeCell ref="H49:K49"/>
    <mergeCell ref="H53:K53"/>
    <mergeCell ref="H54:K54"/>
    <mergeCell ref="H55:K55"/>
    <mergeCell ref="H56:K56"/>
    <mergeCell ref="C46:D46"/>
    <mergeCell ref="C47:D47"/>
    <mergeCell ref="C48:D48"/>
    <mergeCell ref="H46:K46"/>
    <mergeCell ref="H47:K47"/>
    <mergeCell ref="H48:K48"/>
    <mergeCell ref="C45:D45"/>
    <mergeCell ref="C43:K43"/>
    <mergeCell ref="H45:K45"/>
    <mergeCell ref="C34:D34"/>
    <mergeCell ref="C35:D35"/>
    <mergeCell ref="C36:D36"/>
    <mergeCell ref="C37:D37"/>
    <mergeCell ref="C38:D38"/>
    <mergeCell ref="H36:K36"/>
    <mergeCell ref="H37:K37"/>
    <mergeCell ref="H38:K38"/>
    <mergeCell ref="H34:K34"/>
    <mergeCell ref="H35:K35"/>
    <mergeCell ref="C27:D27"/>
    <mergeCell ref="C31:K31"/>
    <mergeCell ref="C33:D33"/>
    <mergeCell ref="C23:D23"/>
    <mergeCell ref="C24:D24"/>
    <mergeCell ref="C25:D25"/>
    <mergeCell ref="C26:D26"/>
    <mergeCell ref="H23:K23"/>
    <mergeCell ref="H24:K24"/>
    <mergeCell ref="H25:K25"/>
    <mergeCell ref="H26:K26"/>
    <mergeCell ref="H27:K27"/>
    <mergeCell ref="H33:K33"/>
    <mergeCell ref="C12:D12"/>
    <mergeCell ref="H12:K12"/>
    <mergeCell ref="C13:D13"/>
    <mergeCell ref="H13:K13"/>
    <mergeCell ref="C14:D14"/>
    <mergeCell ref="H14:K14"/>
    <mergeCell ref="C15:D15"/>
    <mergeCell ref="H15:K15"/>
    <mergeCell ref="C16:D16"/>
    <mergeCell ref="H16:K16"/>
    <mergeCell ref="C20:K20"/>
    <mergeCell ref="C11:D11"/>
    <mergeCell ref="H11:K11"/>
    <mergeCell ref="B1:L1"/>
    <mergeCell ref="B2:L2"/>
    <mergeCell ref="C4:K4"/>
    <mergeCell ref="C8:K8"/>
  </mergeCells>
  <dataValidations count="1">
    <dataValidation allowBlank="1" sqref="H11:J17 C11:C17 C33:C38 F25:G27 F34:H34 G35:H38 G23:G24 H46 C45:C49 E33:E34 E23:E27 E45:E47 C53:C56 H48:H49 G45:G49 G53:G56 H24:H27 H54 C23:C27 F24 F46:F47 F54:F56 G33 E53:E56" xr:uid="{9CCB62BD-19E0-AE43-970C-D2CE5DCD33C8}"/>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E514F-F64A-48E9-B90D-1745B42F7B51}">
  <sheetPr>
    <tabColor rgb="FF3081AB"/>
  </sheetPr>
  <dimension ref="A1:P28"/>
  <sheetViews>
    <sheetView tabSelected="1" zoomScaleNormal="100" workbookViewId="0">
      <pane ySplit="3" topLeftCell="A13" activePane="bottomLeft" state="frozen"/>
      <selection pane="bottomLeft" activeCell="C7" sqref="C7"/>
    </sheetView>
  </sheetViews>
  <sheetFormatPr defaultColWidth="10.875" defaultRowHeight="17.25" customHeight="1"/>
  <cols>
    <col min="1" max="1" width="1.625" style="15" customWidth="1"/>
    <col min="2" max="2" width="2.625" style="15" customWidth="1"/>
    <col min="3" max="3" width="5.125" style="15" customWidth="1"/>
    <col min="4" max="4" width="8.375" style="15" customWidth="1"/>
    <col min="5" max="5" width="5.875" style="15" customWidth="1"/>
    <col min="6" max="6" width="13.5" style="15" customWidth="1"/>
    <col min="7" max="10" width="20.125" style="15" customWidth="1"/>
    <col min="11" max="11" width="8.375" style="15" customWidth="1"/>
    <col min="12" max="12" width="12.5" style="15" customWidth="1"/>
    <col min="13" max="13" width="2.125" style="15" customWidth="1"/>
    <col min="14" max="14" width="9" style="15" customWidth="1"/>
    <col min="15" max="16384" width="10.875" style="15"/>
  </cols>
  <sheetData>
    <row r="1" spans="1:16" ht="21.95" customHeight="1" thickBot="1">
      <c r="B1" s="478" t="s">
        <v>0</v>
      </c>
      <c r="C1" s="478"/>
      <c r="D1" s="478"/>
      <c r="E1" s="478"/>
      <c r="F1" s="479"/>
      <c r="G1" s="478"/>
      <c r="H1" s="478"/>
      <c r="I1" s="478"/>
      <c r="J1" s="478"/>
      <c r="K1" s="478"/>
      <c r="L1" s="478"/>
      <c r="M1" s="478"/>
      <c r="N1" s="478"/>
    </row>
    <row r="2" spans="1:16" ht="23.1" customHeight="1">
      <c r="B2" s="478"/>
      <c r="C2" s="478"/>
      <c r="D2" s="478"/>
      <c r="E2" s="478"/>
      <c r="F2" s="468"/>
      <c r="G2" s="478"/>
      <c r="H2" s="478"/>
      <c r="I2" s="478"/>
      <c r="J2" s="478"/>
      <c r="K2" s="478"/>
      <c r="L2" s="478"/>
      <c r="M2" s="478"/>
      <c r="N2" s="478"/>
    </row>
    <row r="3" spans="1:16" s="17" customFormat="1" ht="33" customHeight="1">
      <c r="B3" s="491" t="s">
        <v>368</v>
      </c>
      <c r="C3" s="491"/>
      <c r="D3" s="491"/>
      <c r="E3" s="491"/>
      <c r="F3" s="492"/>
      <c r="G3" s="491"/>
      <c r="H3" s="491"/>
      <c r="I3" s="491"/>
      <c r="J3" s="491"/>
      <c r="K3" s="491"/>
      <c r="L3" s="491"/>
      <c r="M3" s="491"/>
      <c r="N3" s="491"/>
      <c r="P3" s="121"/>
    </row>
    <row r="4" spans="1:16" ht="12" customHeight="1" thickBot="1">
      <c r="B4" s="141"/>
      <c r="C4" s="142"/>
      <c r="D4" s="142"/>
      <c r="E4" s="142"/>
      <c r="F4" s="142"/>
      <c r="G4" s="142"/>
      <c r="H4" s="142"/>
      <c r="I4" s="142"/>
      <c r="J4" s="142"/>
      <c r="K4" s="142"/>
      <c r="L4" s="142"/>
      <c r="M4" s="142"/>
      <c r="N4" s="143"/>
      <c r="P4" s="16"/>
    </row>
    <row r="5" spans="1:16" ht="45" customHeight="1">
      <c r="B5" s="141"/>
      <c r="C5" s="142"/>
      <c r="D5" s="726" t="s">
        <v>369</v>
      </c>
      <c r="E5" s="726"/>
      <c r="F5" s="727"/>
      <c r="G5" s="723" t="s">
        <v>140</v>
      </c>
      <c r="H5" s="724"/>
      <c r="I5" s="724"/>
      <c r="J5" s="724"/>
      <c r="K5" s="724"/>
      <c r="L5" s="724"/>
      <c r="M5" s="725"/>
      <c r="N5" s="143"/>
    </row>
    <row r="6" spans="1:16" ht="12.75" customHeight="1">
      <c r="B6" s="141"/>
      <c r="C6" s="142"/>
      <c r="D6" s="344"/>
      <c r="E6" s="343"/>
      <c r="F6" s="343"/>
      <c r="G6" s="345"/>
      <c r="H6" s="345"/>
      <c r="I6" s="345"/>
      <c r="J6" s="345"/>
      <c r="K6" s="345"/>
      <c r="L6" s="345"/>
      <c r="M6" s="345"/>
      <c r="N6" s="143"/>
    </row>
    <row r="7" spans="1:16" ht="51" customHeight="1">
      <c r="A7" s="17"/>
      <c r="B7" s="141"/>
      <c r="C7" s="728" t="s">
        <v>370</v>
      </c>
      <c r="D7" s="728"/>
      <c r="E7" s="728"/>
      <c r="F7" s="728"/>
      <c r="G7" s="728"/>
      <c r="H7" s="728"/>
      <c r="I7" s="728"/>
      <c r="J7" s="728"/>
      <c r="K7" s="728"/>
      <c r="L7" s="728"/>
      <c r="M7" s="142"/>
      <c r="N7" s="143"/>
    </row>
    <row r="8" spans="1:16" ht="41.25" customHeight="1" thickBot="1">
      <c r="B8" s="141"/>
      <c r="C8" s="142"/>
      <c r="D8" s="354">
        <v>1</v>
      </c>
      <c r="E8" s="719" t="s">
        <v>371</v>
      </c>
      <c r="F8" s="719"/>
      <c r="G8" s="719"/>
      <c r="H8" s="719"/>
      <c r="I8" s="719"/>
      <c r="J8" s="719"/>
      <c r="K8" s="346"/>
      <c r="L8" s="392"/>
      <c r="M8" s="346"/>
      <c r="N8" s="143"/>
    </row>
    <row r="9" spans="1:16" ht="40.5" customHeight="1">
      <c r="B9" s="141"/>
      <c r="C9" s="142"/>
      <c r="D9" s="341"/>
      <c r="E9" s="722" t="s">
        <v>372</v>
      </c>
      <c r="F9" s="721"/>
      <c r="G9" s="721"/>
      <c r="H9" s="721"/>
      <c r="I9" s="721"/>
      <c r="J9" s="721"/>
      <c r="K9" s="340"/>
      <c r="L9" s="342"/>
      <c r="M9" s="340"/>
      <c r="N9" s="143"/>
    </row>
    <row r="10" spans="1:16" ht="15.75" customHeight="1">
      <c r="B10" s="155"/>
      <c r="C10" s="154"/>
      <c r="D10" s="338"/>
      <c r="E10" s="338"/>
      <c r="F10" s="338"/>
      <c r="G10" s="338"/>
      <c r="H10" s="338"/>
      <c r="I10" s="338"/>
      <c r="J10" s="338"/>
      <c r="K10" s="338"/>
      <c r="L10" s="338"/>
      <c r="M10" s="338"/>
      <c r="N10" s="157"/>
    </row>
    <row r="11" spans="1:16" ht="45" customHeight="1" thickBot="1">
      <c r="B11" s="141"/>
      <c r="C11" s="142"/>
      <c r="D11" s="354">
        <v>2</v>
      </c>
      <c r="E11" s="720" t="s">
        <v>373</v>
      </c>
      <c r="F11" s="720"/>
      <c r="G11" s="720"/>
      <c r="H11" s="720"/>
      <c r="I11" s="720"/>
      <c r="J11" s="720"/>
      <c r="K11" s="346"/>
      <c r="L11" s="346"/>
      <c r="M11" s="346"/>
      <c r="N11" s="143"/>
    </row>
    <row r="12" spans="1:16" ht="37.5" customHeight="1" thickBot="1">
      <c r="B12" s="141"/>
      <c r="C12" s="142"/>
      <c r="D12" s="341"/>
      <c r="E12" s="721" t="s">
        <v>374</v>
      </c>
      <c r="F12" s="721"/>
      <c r="G12" s="721"/>
      <c r="H12" s="721"/>
      <c r="I12" s="721"/>
      <c r="J12" s="721"/>
      <c r="K12" s="340"/>
      <c r="L12" s="342"/>
      <c r="M12" s="340"/>
      <c r="N12" s="143"/>
    </row>
    <row r="13" spans="1:16" ht="37.5" customHeight="1" thickBot="1">
      <c r="B13" s="141"/>
      <c r="C13" s="142"/>
      <c r="D13" s="347"/>
      <c r="E13" s="721" t="s">
        <v>375</v>
      </c>
      <c r="F13" s="721"/>
      <c r="G13" s="721"/>
      <c r="H13" s="721"/>
      <c r="I13" s="721"/>
      <c r="J13" s="721"/>
      <c r="K13" s="142"/>
      <c r="L13" s="342"/>
      <c r="M13" s="142"/>
      <c r="N13" s="143"/>
    </row>
    <row r="14" spans="1:16" ht="37.5" customHeight="1" thickBot="1">
      <c r="B14" s="141"/>
      <c r="C14" s="142"/>
      <c r="D14" s="341"/>
      <c r="E14" s="721" t="s">
        <v>376</v>
      </c>
      <c r="F14" s="721"/>
      <c r="G14" s="721"/>
      <c r="H14" s="721"/>
      <c r="I14" s="721"/>
      <c r="J14" s="721"/>
      <c r="K14" s="340"/>
      <c r="L14" s="342"/>
      <c r="M14" s="340"/>
      <c r="N14" s="143"/>
    </row>
    <row r="15" spans="1:16" ht="15.75" customHeight="1">
      <c r="B15" s="155"/>
      <c r="C15" s="154"/>
      <c r="D15" s="338"/>
      <c r="E15" s="338"/>
      <c r="F15" s="338"/>
      <c r="G15" s="338"/>
      <c r="H15" s="338"/>
      <c r="I15" s="338"/>
      <c r="J15" s="338"/>
      <c r="K15" s="338"/>
      <c r="L15" s="338"/>
      <c r="M15" s="338"/>
      <c r="N15" s="157"/>
    </row>
    <row r="16" spans="1:16" ht="43.5" customHeight="1" thickBot="1">
      <c r="B16" s="141"/>
      <c r="C16" s="142"/>
      <c r="D16" s="354">
        <v>3</v>
      </c>
      <c r="E16" s="720" t="s">
        <v>377</v>
      </c>
      <c r="F16" s="720"/>
      <c r="G16" s="720"/>
      <c r="H16" s="720"/>
      <c r="I16" s="720"/>
      <c r="J16" s="720"/>
      <c r="K16" s="346"/>
      <c r="L16" s="346"/>
      <c r="M16" s="346"/>
      <c r="N16" s="143"/>
    </row>
    <row r="17" spans="1:14" ht="44.1" customHeight="1" thickBot="1">
      <c r="B17" s="141"/>
      <c r="C17" s="142"/>
      <c r="D17" s="341"/>
      <c r="E17" s="721" t="s">
        <v>378</v>
      </c>
      <c r="F17" s="721"/>
      <c r="G17" s="721"/>
      <c r="H17" s="721"/>
      <c r="I17" s="721"/>
      <c r="J17" s="721"/>
      <c r="K17" s="340"/>
      <c r="L17" s="342"/>
      <c r="M17" s="340"/>
      <c r="N17" s="143"/>
    </row>
    <row r="18" spans="1:14" ht="39" customHeight="1" thickBot="1">
      <c r="B18" s="141"/>
      <c r="C18" s="142"/>
      <c r="D18" s="347"/>
      <c r="E18" s="721" t="s">
        <v>379</v>
      </c>
      <c r="F18" s="721"/>
      <c r="G18" s="721"/>
      <c r="H18" s="721"/>
      <c r="I18" s="721"/>
      <c r="J18" s="721"/>
      <c r="K18" s="142"/>
      <c r="L18" s="342"/>
      <c r="M18" s="142"/>
      <c r="N18" s="143"/>
    </row>
    <row r="19" spans="1:14" ht="15.75" customHeight="1">
      <c r="B19" s="155"/>
      <c r="C19" s="154"/>
      <c r="D19" s="338"/>
      <c r="E19" s="338"/>
      <c r="F19" s="338"/>
      <c r="G19" s="338"/>
      <c r="H19" s="338"/>
      <c r="I19" s="338"/>
      <c r="J19" s="338"/>
      <c r="K19" s="338"/>
      <c r="L19" s="338"/>
      <c r="M19" s="338"/>
      <c r="N19" s="157"/>
    </row>
    <row r="20" spans="1:14" ht="45.75" customHeight="1" thickBot="1">
      <c r="B20" s="141"/>
      <c r="C20" s="142"/>
      <c r="D20" s="354">
        <v>4</v>
      </c>
      <c r="E20" s="720" t="s">
        <v>380</v>
      </c>
      <c r="F20" s="720"/>
      <c r="G20" s="720"/>
      <c r="H20" s="720"/>
      <c r="I20" s="720"/>
      <c r="J20" s="720"/>
      <c r="K20" s="346"/>
      <c r="L20" s="346"/>
      <c r="M20" s="346"/>
      <c r="N20" s="143"/>
    </row>
    <row r="21" spans="1:14" ht="30.75" customHeight="1" thickBot="1">
      <c r="B21" s="141"/>
      <c r="C21" s="142"/>
      <c r="D21" s="341"/>
      <c r="E21" s="721" t="s">
        <v>381</v>
      </c>
      <c r="F21" s="721"/>
      <c r="G21" s="721"/>
      <c r="H21" s="721"/>
      <c r="I21" s="721"/>
      <c r="J21" s="721"/>
      <c r="K21" s="340"/>
      <c r="L21" s="342"/>
      <c r="M21" s="340"/>
      <c r="N21" s="143"/>
    </row>
    <row r="22" spans="1:14" ht="36" customHeight="1" thickBot="1">
      <c r="B22" s="141"/>
      <c r="C22" s="142"/>
      <c r="D22" s="347"/>
      <c r="E22" s="721" t="s">
        <v>382</v>
      </c>
      <c r="F22" s="721"/>
      <c r="G22" s="721"/>
      <c r="H22" s="721"/>
      <c r="I22" s="721"/>
      <c r="J22" s="721"/>
      <c r="K22" s="142"/>
      <c r="L22" s="342"/>
      <c r="M22" s="142"/>
      <c r="N22" s="143"/>
    </row>
    <row r="23" spans="1:14" ht="15.75" customHeight="1">
      <c r="B23" s="155"/>
      <c r="C23" s="154"/>
      <c r="D23" s="338"/>
      <c r="E23" s="338"/>
      <c r="F23" s="338"/>
      <c r="G23" s="338"/>
      <c r="H23" s="338"/>
      <c r="I23" s="338"/>
      <c r="J23" s="338"/>
      <c r="K23" s="338"/>
      <c r="L23" s="338"/>
      <c r="M23" s="338"/>
      <c r="N23" s="157"/>
    </row>
    <row r="24" spans="1:14" ht="77.099999999999994" customHeight="1">
      <c r="A24" s="17"/>
      <c r="B24" s="141"/>
      <c r="C24" s="729" t="s">
        <v>383</v>
      </c>
      <c r="D24" s="729"/>
      <c r="E24" s="729"/>
      <c r="F24" s="729"/>
      <c r="G24" s="729"/>
      <c r="H24" s="729"/>
      <c r="I24" s="729"/>
      <c r="J24" s="729"/>
      <c r="K24" s="729"/>
      <c r="L24" s="729"/>
      <c r="M24" s="408"/>
      <c r="N24" s="157"/>
    </row>
    <row r="25" spans="1:14" ht="15.75" customHeight="1" thickBot="1">
      <c r="B25" s="141"/>
      <c r="C25" s="142"/>
      <c r="D25" s="13"/>
      <c r="E25" s="142"/>
      <c r="F25" s="142"/>
      <c r="G25" s="142"/>
      <c r="H25" s="142"/>
      <c r="I25" s="142"/>
      <c r="J25" s="142"/>
      <c r="K25" s="142"/>
      <c r="L25" s="142"/>
      <c r="M25" s="142"/>
      <c r="N25" s="143"/>
    </row>
    <row r="26" spans="1:14" ht="42.75" customHeight="1" thickBot="1">
      <c r="B26" s="141"/>
      <c r="C26" s="142"/>
      <c r="D26" s="358" t="s">
        <v>384</v>
      </c>
      <c r="E26" s="720" t="s">
        <v>385</v>
      </c>
      <c r="F26" s="720"/>
      <c r="G26" s="720"/>
      <c r="H26" s="720"/>
      <c r="I26" s="720"/>
      <c r="J26" s="720"/>
      <c r="K26" s="346"/>
      <c r="L26" s="342"/>
      <c r="M26" s="346"/>
      <c r="N26" s="143"/>
    </row>
    <row r="27" spans="1:14" ht="29.1" customHeight="1">
      <c r="B27" s="141"/>
      <c r="C27" s="142"/>
      <c r="D27" s="338"/>
      <c r="E27" s="357" t="s">
        <v>386</v>
      </c>
      <c r="F27" s="142"/>
      <c r="G27" s="352"/>
      <c r="H27" s="352"/>
      <c r="I27" s="352"/>
      <c r="J27" s="352"/>
      <c r="K27" s="346"/>
      <c r="L27" s="355"/>
      <c r="M27" s="346"/>
      <c r="N27" s="143"/>
    </row>
    <row r="28" spans="1:14" ht="26.25" customHeight="1" thickBot="1">
      <c r="B28" s="158"/>
      <c r="C28" s="159"/>
      <c r="D28" s="159"/>
      <c r="E28" s="159"/>
      <c r="F28" s="159"/>
      <c r="G28" s="159"/>
      <c r="H28" s="159"/>
      <c r="I28" s="159"/>
      <c r="J28" s="159"/>
      <c r="K28" s="159"/>
      <c r="L28" s="159"/>
      <c r="M28" s="159"/>
      <c r="N28" s="160"/>
    </row>
  </sheetData>
  <mergeCells count="19">
    <mergeCell ref="E16:J16"/>
    <mergeCell ref="E17:J17"/>
    <mergeCell ref="E18:J18"/>
    <mergeCell ref="E26:J26"/>
    <mergeCell ref="E21:J21"/>
    <mergeCell ref="E22:J22"/>
    <mergeCell ref="E20:J20"/>
    <mergeCell ref="C24:L24"/>
    <mergeCell ref="B1:N2"/>
    <mergeCell ref="B3:N3"/>
    <mergeCell ref="G5:M5"/>
    <mergeCell ref="D5:F5"/>
    <mergeCell ref="C7:L7"/>
    <mergeCell ref="E8:J8"/>
    <mergeCell ref="E11:J11"/>
    <mergeCell ref="E12:J12"/>
    <mergeCell ref="E13:J13"/>
    <mergeCell ref="E14:J14"/>
    <mergeCell ref="E9:J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ColWidth="10.875" defaultRowHeight="15.95"/>
  <cols>
    <col min="1" max="16384" width="10.875" style="1"/>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B1:AI57"/>
  <sheetViews>
    <sheetView showGridLines="0" topLeftCell="S3" zoomScaleNormal="100" workbookViewId="0">
      <selection activeCell="AG17" sqref="AG17"/>
    </sheetView>
  </sheetViews>
  <sheetFormatPr defaultColWidth="10.875" defaultRowHeight="16.5" customHeight="1"/>
  <cols>
    <col min="1" max="1" width="2.625" style="108" customWidth="1"/>
    <col min="2" max="2" width="12.375" style="108" customWidth="1"/>
    <col min="3" max="3" width="2.375" style="108" customWidth="1"/>
    <col min="4" max="4" width="21" style="109" customWidth="1"/>
    <col min="5" max="5" width="1" style="110" customWidth="1"/>
    <col min="6" max="6" width="13.5" style="111"/>
    <col min="7" max="7" width="18.125" style="112" customWidth="1"/>
    <col min="8" max="8" width="1.875" style="108" customWidth="1"/>
    <col min="9" max="9" width="28.625" style="110" customWidth="1"/>
    <col min="10" max="10" width="1.625" style="108" customWidth="1"/>
    <col min="11" max="11" width="7.375" style="110" customWidth="1"/>
    <col min="12" max="12" width="2.125" style="108" customWidth="1"/>
    <col min="13" max="13" width="19.375" style="109" customWidth="1"/>
    <col min="14" max="14" width="1.375" style="108" customWidth="1"/>
    <col min="15" max="15" width="19.125" style="109" customWidth="1"/>
    <col min="16" max="16" width="2.375" style="108" customWidth="1"/>
    <col min="17" max="17" width="26.125" style="116" customWidth="1"/>
    <col min="18" max="18" width="2.125" style="108" customWidth="1"/>
    <col min="19" max="19" width="21.625" style="116" customWidth="1"/>
    <col min="20" max="20" width="2.125" style="108" customWidth="1"/>
    <col min="21" max="21" width="21.625" style="116" customWidth="1"/>
    <col min="22" max="22" width="1.625" style="108" customWidth="1"/>
    <col min="23" max="23" width="21.625" style="116" customWidth="1"/>
    <col min="24" max="24" width="1.625" style="108" customWidth="1"/>
    <col min="25" max="25" width="24.5" style="116" customWidth="1"/>
    <col min="26" max="26" width="2.875" style="108" customWidth="1"/>
    <col min="27" max="27" width="24" style="108" customWidth="1"/>
    <col min="28" max="28" width="3.875" style="108" customWidth="1"/>
    <col min="29" max="29" width="35.125" style="116" customWidth="1"/>
    <col min="30" max="30" width="1.625" style="108" customWidth="1"/>
    <col min="31" max="31" width="30.625" style="116" customWidth="1"/>
    <col min="32" max="32" width="2.125" style="108" customWidth="1"/>
    <col min="33" max="33" width="36.875" style="116" customWidth="1"/>
    <col min="34" max="34" width="2.625" style="108" customWidth="1"/>
    <col min="35" max="35" width="35.125" style="116" customWidth="1"/>
    <col min="36" max="16384" width="10.875" style="108"/>
  </cols>
  <sheetData>
    <row r="1" spans="2:35" ht="16.5" customHeight="1">
      <c r="Y1" s="371"/>
    </row>
    <row r="2" spans="2:35" s="106" customFormat="1" ht="51">
      <c r="B2" s="118" t="s">
        <v>387</v>
      </c>
      <c r="C2" s="125"/>
      <c r="D2" s="118" t="s">
        <v>388</v>
      </c>
      <c r="E2" s="119"/>
      <c r="F2" s="118" t="s">
        <v>389</v>
      </c>
      <c r="G2" s="118" t="s">
        <v>390</v>
      </c>
      <c r="I2" s="118" t="s">
        <v>20</v>
      </c>
      <c r="K2" s="118" t="s">
        <v>391</v>
      </c>
      <c r="M2" s="118" t="s">
        <v>392</v>
      </c>
      <c r="O2" s="118" t="s">
        <v>393</v>
      </c>
      <c r="Q2" s="118" t="s">
        <v>394</v>
      </c>
      <c r="R2" s="125"/>
      <c r="S2" s="118" t="s">
        <v>395</v>
      </c>
      <c r="T2" s="125"/>
      <c r="U2" s="118" t="s">
        <v>396</v>
      </c>
      <c r="W2" s="118" t="s">
        <v>397</v>
      </c>
      <c r="Y2" s="118" t="s">
        <v>398</v>
      </c>
      <c r="AA2" s="118" t="s">
        <v>399</v>
      </c>
      <c r="AC2" s="731" t="s">
        <v>400</v>
      </c>
      <c r="AD2" s="731"/>
      <c r="AE2" s="731"/>
      <c r="AF2" s="731"/>
      <c r="AG2" s="731"/>
      <c r="AH2" s="731"/>
      <c r="AI2" s="731"/>
    </row>
    <row r="3" spans="2:35" ht="38.1" customHeight="1">
      <c r="B3" s="123">
        <v>1</v>
      </c>
      <c r="C3" s="123"/>
      <c r="D3" s="113" t="s">
        <v>401</v>
      </c>
      <c r="F3" s="111" t="s">
        <v>57</v>
      </c>
      <c r="G3" s="112" t="s">
        <v>402</v>
      </c>
      <c r="I3" s="120" t="s">
        <v>140</v>
      </c>
      <c r="K3" s="123" t="s">
        <v>403</v>
      </c>
      <c r="M3" s="113" t="s">
        <v>404</v>
      </c>
      <c r="O3" s="107" t="s">
        <v>405</v>
      </c>
      <c r="Q3" s="116" t="s">
        <v>406</v>
      </c>
      <c r="R3" s="116"/>
      <c r="S3" s="233" t="s">
        <v>131</v>
      </c>
      <c r="T3" s="116"/>
      <c r="U3" s="233" t="s">
        <v>407</v>
      </c>
      <c r="V3" s="114"/>
      <c r="W3" s="112" t="s">
        <v>135</v>
      </c>
      <c r="X3" s="114"/>
      <c r="Y3" s="373" t="s">
        <v>408</v>
      </c>
      <c r="AA3" s="116" t="s">
        <v>409</v>
      </c>
      <c r="AC3" s="235" t="s">
        <v>410</v>
      </c>
      <c r="AE3" s="235" t="s">
        <v>411</v>
      </c>
      <c r="AG3" s="235" t="s">
        <v>412</v>
      </c>
      <c r="AI3" s="235" t="s">
        <v>413</v>
      </c>
    </row>
    <row r="4" spans="2:35" ht="38.1" customHeight="1">
      <c r="B4" s="123">
        <v>2</v>
      </c>
      <c r="C4" s="123"/>
      <c r="D4" s="113" t="s">
        <v>414</v>
      </c>
      <c r="F4" s="115" t="s">
        <v>415</v>
      </c>
      <c r="G4" s="112" t="s">
        <v>416</v>
      </c>
      <c r="I4" s="120" t="s">
        <v>417</v>
      </c>
      <c r="K4" s="123" t="s">
        <v>418</v>
      </c>
      <c r="M4" s="113" t="s">
        <v>419</v>
      </c>
      <c r="O4" s="107" t="s">
        <v>420</v>
      </c>
      <c r="Q4" s="113" t="s">
        <v>421</v>
      </c>
      <c r="R4" s="113"/>
      <c r="S4" s="233" t="s">
        <v>422</v>
      </c>
      <c r="T4" s="113"/>
      <c r="U4" s="233" t="s">
        <v>423</v>
      </c>
      <c r="W4" s="112" t="s">
        <v>424</v>
      </c>
      <c r="Y4" s="373" t="s">
        <v>425</v>
      </c>
      <c r="AA4" s="116" t="s">
        <v>426</v>
      </c>
      <c r="AC4" s="116" t="s">
        <v>427</v>
      </c>
      <c r="AE4" s="116" t="s">
        <v>428</v>
      </c>
      <c r="AG4" s="409" t="s">
        <v>429</v>
      </c>
      <c r="AI4" s="116" t="s">
        <v>282</v>
      </c>
    </row>
    <row r="5" spans="2:35" ht="38.1" customHeight="1">
      <c r="B5" s="124">
        <v>3</v>
      </c>
      <c r="C5" s="124"/>
      <c r="D5" s="113" t="s">
        <v>430</v>
      </c>
      <c r="G5" s="112" t="s">
        <v>431</v>
      </c>
      <c r="I5" s="120" t="s">
        <v>432</v>
      </c>
      <c r="K5" s="120"/>
      <c r="M5" s="113" t="s">
        <v>433</v>
      </c>
      <c r="O5" s="107" t="s">
        <v>434</v>
      </c>
      <c r="Q5" s="113" t="s">
        <v>435</v>
      </c>
      <c r="R5" s="113"/>
      <c r="S5" s="233" t="s">
        <v>436</v>
      </c>
      <c r="T5" s="113"/>
      <c r="U5" s="233" t="s">
        <v>437</v>
      </c>
      <c r="W5" s="112" t="s">
        <v>438</v>
      </c>
      <c r="Y5" s="373" t="s">
        <v>439</v>
      </c>
      <c r="AA5" s="116" t="s">
        <v>440</v>
      </c>
      <c r="AC5" s="116" t="s">
        <v>441</v>
      </c>
      <c r="AE5" s="116" t="s">
        <v>282</v>
      </c>
      <c r="AG5" s="410" t="s">
        <v>442</v>
      </c>
    </row>
    <row r="6" spans="2:35" ht="38.1" customHeight="1">
      <c r="B6" s="124">
        <v>4</v>
      </c>
      <c r="C6" s="124"/>
      <c r="D6" s="113" t="s">
        <v>443</v>
      </c>
      <c r="G6" s="112" t="s">
        <v>444</v>
      </c>
      <c r="I6" s="120" t="s">
        <v>445</v>
      </c>
      <c r="K6" s="125"/>
      <c r="M6" s="113" t="s">
        <v>446</v>
      </c>
      <c r="O6" s="124"/>
      <c r="Q6" s="113" t="s">
        <v>447</v>
      </c>
      <c r="R6" s="113"/>
      <c r="S6" s="233" t="s">
        <v>448</v>
      </c>
      <c r="T6" s="113"/>
      <c r="U6" s="233" t="s">
        <v>133</v>
      </c>
      <c r="W6" s="112" t="s">
        <v>449</v>
      </c>
      <c r="Y6" s="372"/>
      <c r="AA6" s="116" t="s">
        <v>450</v>
      </c>
      <c r="AC6" s="113" t="s">
        <v>451</v>
      </c>
      <c r="AE6" s="116" t="s">
        <v>452</v>
      </c>
      <c r="AG6" s="410" t="s">
        <v>453</v>
      </c>
    </row>
    <row r="7" spans="2:35" ht="42" customHeight="1">
      <c r="D7" s="113" t="s">
        <v>454</v>
      </c>
      <c r="G7" s="112" t="s">
        <v>455</v>
      </c>
      <c r="I7" s="120" t="s">
        <v>456</v>
      </c>
      <c r="K7" s="123"/>
      <c r="M7" s="113" t="s">
        <v>457</v>
      </c>
      <c r="O7" s="124"/>
      <c r="Q7" s="113" t="s">
        <v>458</v>
      </c>
      <c r="R7" s="113"/>
      <c r="S7" s="233" t="s">
        <v>459</v>
      </c>
      <c r="T7" s="113"/>
      <c r="U7" s="233" t="s">
        <v>460</v>
      </c>
      <c r="W7" s="112" t="s">
        <v>461</v>
      </c>
      <c r="Y7" s="372"/>
      <c r="AA7" s="116" t="s">
        <v>462</v>
      </c>
    </row>
    <row r="8" spans="2:35" ht="38.1" customHeight="1">
      <c r="D8" s="113" t="s">
        <v>463</v>
      </c>
      <c r="G8" s="112" t="s">
        <v>464</v>
      </c>
      <c r="I8" s="120" t="s">
        <v>465</v>
      </c>
      <c r="K8" s="123"/>
      <c r="M8" s="113" t="s">
        <v>466</v>
      </c>
      <c r="O8" s="124"/>
      <c r="Q8" s="113" t="s">
        <v>467</v>
      </c>
      <c r="R8" s="113"/>
      <c r="S8" s="233"/>
      <c r="T8" s="113"/>
      <c r="U8" s="116" t="s">
        <v>468</v>
      </c>
      <c r="W8" s="113" t="s">
        <v>469</v>
      </c>
      <c r="Y8" s="372"/>
      <c r="AA8" s="116" t="s">
        <v>470</v>
      </c>
      <c r="AC8" s="236" t="s">
        <v>471</v>
      </c>
      <c r="AG8" s="235" t="s">
        <v>472</v>
      </c>
      <c r="AI8" s="235" t="s">
        <v>473</v>
      </c>
    </row>
    <row r="9" spans="2:35" ht="38.1" customHeight="1">
      <c r="D9" s="113" t="s">
        <v>474</v>
      </c>
      <c r="G9" s="112" t="s">
        <v>475</v>
      </c>
      <c r="K9" s="124"/>
      <c r="M9" s="113"/>
      <c r="O9" s="110"/>
      <c r="Q9" s="113" t="s">
        <v>476</v>
      </c>
      <c r="R9" s="113"/>
      <c r="S9" s="233"/>
      <c r="T9" s="113"/>
      <c r="U9" s="113" t="s">
        <v>477</v>
      </c>
      <c r="AA9" s="116" t="s">
        <v>478</v>
      </c>
      <c r="AC9" s="116" t="s">
        <v>280</v>
      </c>
      <c r="AG9" s="410" t="s">
        <v>479</v>
      </c>
      <c r="AI9" s="116" t="s">
        <v>286</v>
      </c>
    </row>
    <row r="10" spans="2:35" ht="48" customHeight="1">
      <c r="D10" s="113" t="s">
        <v>480</v>
      </c>
      <c r="G10" s="112" t="s">
        <v>481</v>
      </c>
      <c r="K10" s="124"/>
      <c r="M10" s="113"/>
      <c r="O10" s="110"/>
      <c r="Q10" s="116" t="s">
        <v>482</v>
      </c>
      <c r="R10" s="116"/>
      <c r="S10" s="233"/>
      <c r="T10" s="116"/>
      <c r="U10" s="113" t="s">
        <v>483</v>
      </c>
      <c r="W10" s="233"/>
      <c r="AA10" s="116" t="s">
        <v>484</v>
      </c>
      <c r="AC10" s="116" t="s">
        <v>485</v>
      </c>
      <c r="AG10" s="410" t="s">
        <v>486</v>
      </c>
    </row>
    <row r="11" spans="2:35" ht="38.1" customHeight="1">
      <c r="D11" s="113" t="s">
        <v>487</v>
      </c>
      <c r="G11" s="112" t="s">
        <v>488</v>
      </c>
      <c r="K11" s="124"/>
      <c r="M11" s="113"/>
      <c r="O11" s="110"/>
      <c r="Q11" s="113" t="s">
        <v>489</v>
      </c>
      <c r="R11" s="113"/>
      <c r="S11" s="233"/>
      <c r="T11" s="113"/>
      <c r="U11" s="113" t="s">
        <v>490</v>
      </c>
      <c r="Y11" s="234"/>
      <c r="AA11" s="116" t="s">
        <v>491</v>
      </c>
      <c r="AC11" s="116" t="s">
        <v>492</v>
      </c>
      <c r="AG11" s="410" t="s">
        <v>493</v>
      </c>
    </row>
    <row r="12" spans="2:35" ht="38.1" customHeight="1">
      <c r="D12" s="113" t="s">
        <v>494</v>
      </c>
      <c r="G12" s="112" t="s">
        <v>495</v>
      </c>
      <c r="K12" s="124"/>
      <c r="M12" s="113"/>
      <c r="O12" s="118" t="s">
        <v>496</v>
      </c>
      <c r="Q12" s="113" t="s">
        <v>497</v>
      </c>
      <c r="R12" s="113"/>
      <c r="S12" s="233"/>
      <c r="T12" s="113"/>
      <c r="U12" s="233"/>
      <c r="W12" s="233"/>
      <c r="AA12" s="116" t="s">
        <v>498</v>
      </c>
      <c r="AG12" s="410"/>
    </row>
    <row r="13" spans="2:35" ht="54" customHeight="1">
      <c r="D13" s="113" t="s">
        <v>499</v>
      </c>
      <c r="G13" s="112" t="s">
        <v>500</v>
      </c>
      <c r="M13" s="113"/>
      <c r="O13" s="123">
        <v>1</v>
      </c>
      <c r="Q13" s="113" t="s">
        <v>501</v>
      </c>
      <c r="R13" s="113"/>
      <c r="S13" s="113"/>
      <c r="T13" s="113"/>
      <c r="AA13" s="116" t="s">
        <v>502</v>
      </c>
      <c r="AC13" s="236" t="s">
        <v>503</v>
      </c>
      <c r="AG13" s="236" t="s">
        <v>504</v>
      </c>
      <c r="AI13" s="235" t="s">
        <v>505</v>
      </c>
    </row>
    <row r="14" spans="2:35" ht="45.75" customHeight="1">
      <c r="D14" s="113" t="s">
        <v>506</v>
      </c>
      <c r="G14" s="112" t="s">
        <v>507</v>
      </c>
      <c r="M14" s="113"/>
      <c r="O14" s="123">
        <v>2</v>
      </c>
      <c r="Q14" s="113" t="s">
        <v>508</v>
      </c>
      <c r="R14" s="113"/>
      <c r="S14" s="113"/>
      <c r="T14" s="113"/>
      <c r="U14" s="113"/>
      <c r="W14" s="113"/>
      <c r="AA14" s="116" t="s">
        <v>509</v>
      </c>
      <c r="AC14" s="116" t="s">
        <v>284</v>
      </c>
      <c r="AG14" s="116" t="s">
        <v>510</v>
      </c>
      <c r="AI14" s="116" t="s">
        <v>289</v>
      </c>
    </row>
    <row r="15" spans="2:35" ht="38.1" customHeight="1">
      <c r="D15" s="113" t="s">
        <v>511</v>
      </c>
      <c r="G15" s="112" t="s">
        <v>512</v>
      </c>
      <c r="M15" s="113"/>
      <c r="O15" s="124">
        <v>3</v>
      </c>
      <c r="Q15" s="113" t="s">
        <v>513</v>
      </c>
      <c r="R15" s="113"/>
      <c r="S15" s="113"/>
      <c r="T15" s="113"/>
      <c r="W15" s="113"/>
      <c r="AA15" s="116" t="s">
        <v>514</v>
      </c>
      <c r="AC15" s="116" t="s">
        <v>515</v>
      </c>
      <c r="AG15" s="113" t="s">
        <v>516</v>
      </c>
    </row>
    <row r="16" spans="2:35" ht="51.95" customHeight="1">
      <c r="D16" s="113" t="s">
        <v>517</v>
      </c>
      <c r="G16" s="112" t="s">
        <v>518</v>
      </c>
      <c r="K16" s="125"/>
      <c r="M16" s="113"/>
      <c r="O16" s="124">
        <v>4</v>
      </c>
      <c r="Q16" s="113" t="s">
        <v>519</v>
      </c>
      <c r="R16" s="113"/>
      <c r="S16" s="113"/>
      <c r="T16" s="113"/>
      <c r="U16" s="113"/>
      <c r="W16" s="113"/>
      <c r="Y16" s="234"/>
      <c r="AA16" s="116" t="s">
        <v>520</v>
      </c>
      <c r="AC16" s="116" t="s">
        <v>521</v>
      </c>
      <c r="AG16" s="116" t="s">
        <v>522</v>
      </c>
    </row>
    <row r="17" spans="4:33" ht="51" customHeight="1">
      <c r="D17" s="113" t="s">
        <v>523</v>
      </c>
      <c r="G17" s="112" t="s">
        <v>524</v>
      </c>
      <c r="M17" s="113"/>
      <c r="O17" s="124">
        <v>5</v>
      </c>
      <c r="Q17" s="113" t="s">
        <v>525</v>
      </c>
      <c r="R17" s="113"/>
      <c r="S17" s="113"/>
      <c r="T17" s="113"/>
      <c r="W17" s="113"/>
      <c r="AA17" s="116" t="s">
        <v>526</v>
      </c>
      <c r="AC17" s="235" t="s">
        <v>527</v>
      </c>
      <c r="AE17" s="730"/>
      <c r="AF17" s="730"/>
      <c r="AG17" s="410"/>
    </row>
    <row r="18" spans="4:33" ht="38.1" customHeight="1">
      <c r="D18" s="113" t="s">
        <v>528</v>
      </c>
      <c r="G18" s="112" t="s">
        <v>529</v>
      </c>
      <c r="O18" s="124" t="s">
        <v>530</v>
      </c>
      <c r="Q18" s="113" t="s">
        <v>531</v>
      </c>
      <c r="R18" s="113"/>
      <c r="S18" s="113"/>
      <c r="T18" s="113"/>
      <c r="U18" s="113"/>
      <c r="W18" s="113"/>
      <c r="AC18" s="116" t="s">
        <v>287</v>
      </c>
    </row>
    <row r="19" spans="4:33" ht="38.1" customHeight="1">
      <c r="D19" s="109" t="s">
        <v>532</v>
      </c>
      <c r="G19" s="112" t="s">
        <v>533</v>
      </c>
      <c r="O19" s="124"/>
      <c r="Q19" s="113" t="s">
        <v>534</v>
      </c>
      <c r="R19" s="113"/>
      <c r="S19" s="113"/>
      <c r="T19" s="113"/>
      <c r="W19" s="113"/>
      <c r="AC19" s="116" t="s">
        <v>535</v>
      </c>
    </row>
    <row r="20" spans="4:33" ht="38.1" customHeight="1">
      <c r="D20" s="113" t="s">
        <v>536</v>
      </c>
      <c r="G20" s="112" t="s">
        <v>537</v>
      </c>
      <c r="Q20" s="113" t="s">
        <v>538</v>
      </c>
      <c r="R20" s="113"/>
      <c r="S20" s="113"/>
      <c r="T20" s="113"/>
      <c r="U20" s="113"/>
      <c r="W20" s="113"/>
      <c r="AC20" s="116" t="s">
        <v>539</v>
      </c>
      <c r="AE20" s="113"/>
      <c r="AF20" s="113"/>
    </row>
    <row r="21" spans="4:33" ht="26.1" customHeight="1">
      <c r="G21" s="112" t="s">
        <v>540</v>
      </c>
      <c r="Q21" s="113" t="s">
        <v>541</v>
      </c>
      <c r="R21" s="113"/>
      <c r="S21" s="113"/>
      <c r="T21" s="113"/>
      <c r="U21" s="113"/>
      <c r="W21" s="113"/>
      <c r="AE21" s="730"/>
      <c r="AF21" s="730"/>
    </row>
    <row r="22" spans="4:33" ht="26.1" customHeight="1">
      <c r="D22" s="113"/>
      <c r="G22" s="112" t="s">
        <v>542</v>
      </c>
      <c r="AE22" s="113"/>
      <c r="AF22" s="113"/>
    </row>
    <row r="23" spans="4:33" ht="26.1" customHeight="1">
      <c r="G23" s="112" t="s">
        <v>543</v>
      </c>
      <c r="Q23" s="113"/>
      <c r="R23" s="113"/>
      <c r="S23" s="113"/>
      <c r="T23" s="113"/>
      <c r="U23" s="113"/>
      <c r="W23" s="113"/>
      <c r="AE23" s="113"/>
      <c r="AF23" s="113"/>
    </row>
    <row r="24" spans="4:33" ht="26.1" customHeight="1">
      <c r="G24" s="112" t="s">
        <v>544</v>
      </c>
      <c r="Q24" s="113"/>
      <c r="R24" s="113"/>
      <c r="S24" s="113"/>
      <c r="T24" s="113"/>
      <c r="U24" s="113"/>
      <c r="W24" s="113"/>
      <c r="AE24" s="113"/>
      <c r="AF24" s="113"/>
    </row>
    <row r="25" spans="4:33" ht="26.1" customHeight="1">
      <c r="G25" s="112" t="s">
        <v>545</v>
      </c>
      <c r="Q25" s="113"/>
      <c r="R25" s="113"/>
      <c r="S25" s="113"/>
      <c r="T25" s="113"/>
      <c r="U25" s="113"/>
      <c r="W25" s="113"/>
    </row>
    <row r="26" spans="4:33" ht="26.1" customHeight="1">
      <c r="G26" s="112" t="s">
        <v>546</v>
      </c>
      <c r="R26" s="116"/>
      <c r="T26" s="116"/>
    </row>
    <row r="27" spans="4:33" ht="26.1" customHeight="1">
      <c r="G27" s="112" t="s">
        <v>547</v>
      </c>
      <c r="Q27" s="113"/>
      <c r="R27" s="113"/>
      <c r="S27" s="113"/>
      <c r="T27" s="113"/>
      <c r="U27" s="113"/>
      <c r="W27" s="113"/>
    </row>
    <row r="28" spans="4:33" ht="26.1" customHeight="1">
      <c r="G28" s="112" t="s">
        <v>548</v>
      </c>
      <c r="Q28" s="113"/>
      <c r="R28" s="113"/>
      <c r="S28" s="113"/>
      <c r="T28" s="113"/>
      <c r="U28" s="113"/>
      <c r="W28" s="113"/>
    </row>
    <row r="29" spans="4:33" ht="26.1" customHeight="1">
      <c r="G29" s="112" t="s">
        <v>549</v>
      </c>
      <c r="R29" s="116"/>
      <c r="T29" s="116"/>
    </row>
    <row r="30" spans="4:33" ht="26.1" customHeight="1">
      <c r="G30" s="112" t="s">
        <v>550</v>
      </c>
      <c r="AE30" s="730"/>
      <c r="AF30" s="730"/>
    </row>
    <row r="31" spans="4:33" ht="26.1" customHeight="1">
      <c r="G31" s="112" t="s">
        <v>551</v>
      </c>
      <c r="AE31" s="113"/>
      <c r="AF31" s="113"/>
    </row>
    <row r="32" spans="4:33" ht="26.1" customHeight="1">
      <c r="G32" s="112" t="s">
        <v>552</v>
      </c>
      <c r="AE32" s="730"/>
      <c r="AF32" s="730"/>
    </row>
    <row r="33" spans="7:32" ht="26.1" customHeight="1">
      <c r="G33" s="112" t="s">
        <v>553</v>
      </c>
      <c r="AE33" s="113"/>
      <c r="AF33" s="113"/>
    </row>
    <row r="34" spans="7:32" ht="26.1" customHeight="1">
      <c r="G34" s="112" t="s">
        <v>554</v>
      </c>
    </row>
    <row r="35" spans="7:32" ht="26.1" customHeight="1">
      <c r="G35" s="117" t="s">
        <v>555</v>
      </c>
    </row>
    <row r="36" spans="7:32" ht="26.1" customHeight="1">
      <c r="G36" s="117" t="s">
        <v>556</v>
      </c>
    </row>
    <row r="37" spans="7:32" ht="26.1" customHeight="1">
      <c r="G37" s="117" t="s">
        <v>557</v>
      </c>
    </row>
    <row r="38" spans="7:32" ht="26.1" customHeight="1">
      <c r="G38" s="117" t="s">
        <v>558</v>
      </c>
    </row>
    <row r="39" spans="7:32" ht="26.1" customHeight="1">
      <c r="G39" s="117" t="s">
        <v>559</v>
      </c>
    </row>
    <row r="40" spans="7:32" ht="26.1" customHeight="1">
      <c r="G40" s="117" t="s">
        <v>560</v>
      </c>
    </row>
    <row r="41" spans="7:32" ht="26.1" customHeight="1">
      <c r="G41" s="117" t="s">
        <v>561</v>
      </c>
    </row>
    <row r="42" spans="7:32" ht="26.1" customHeight="1">
      <c r="G42" s="117"/>
    </row>
    <row r="43" spans="7:32" ht="26.1" customHeight="1"/>
    <row r="44" spans="7:32" ht="26.1" customHeight="1"/>
    <row r="45" spans="7:32" ht="26.1" customHeight="1"/>
    <row r="46" spans="7:32" ht="26.1" customHeight="1"/>
    <row r="47" spans="7:32" ht="26.1" customHeight="1"/>
    <row r="48" spans="7:32" ht="26.1" customHeight="1"/>
    <row r="49" ht="26.1" customHeight="1"/>
    <row r="50" ht="26.1" customHeight="1"/>
    <row r="51" ht="26.1" customHeight="1"/>
    <row r="52" ht="26.1" customHeight="1"/>
    <row r="53" ht="26.1" customHeight="1"/>
    <row r="54" ht="26.1" customHeight="1"/>
    <row r="55" ht="26.1" customHeight="1"/>
    <row r="56" ht="26.1" customHeight="1"/>
    <row r="57" ht="26.1" customHeight="1"/>
  </sheetData>
  <sheetProtection algorithmName="SHA-512" hashValue="zDZYFh1c0X7KAKyCKELFjvPVmn+fTO+MkHL32nwBqfKFICw8Rn6smPZVsscIG+tSpRxMk3o+IJo6BqlIpX11Zg==" saltValue="HZZsbpUYyrW6DTgW/kVpCg==" spinCount="100000" sheet="1" objects="1" scenarios="1"/>
  <mergeCells count="5">
    <mergeCell ref="AE17:AF17"/>
    <mergeCell ref="AE21:AF21"/>
    <mergeCell ref="AE30:AF30"/>
    <mergeCell ref="AE32:AF32"/>
    <mergeCell ref="AC2:AI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5C23B-8330-7846-8DF0-F1ABBD8CFB5E}">
  <sheetPr>
    <tabColor rgb="FF76D6FF"/>
  </sheetPr>
  <dimension ref="B2:L25"/>
  <sheetViews>
    <sheetView topLeftCell="A2" zoomScaleNormal="100" workbookViewId="0">
      <selection activeCell="C20" sqref="C20"/>
    </sheetView>
  </sheetViews>
  <sheetFormatPr defaultColWidth="10.875" defaultRowHeight="18"/>
  <cols>
    <col min="1" max="1" width="2.875" style="92" customWidth="1"/>
    <col min="2" max="2" width="7.125" style="92" customWidth="1"/>
    <col min="3" max="3" width="129.375" style="92" customWidth="1"/>
    <col min="4" max="5" width="10.875" style="93"/>
    <col min="6" max="6" width="10.875" style="93" customWidth="1"/>
    <col min="7" max="7" width="10.875" style="94" customWidth="1"/>
    <col min="8" max="8" width="11.625" style="381" customWidth="1"/>
    <col min="9" max="11" width="10.875" style="381" customWidth="1"/>
    <col min="12" max="12" width="10.875" style="381"/>
    <col min="13" max="16384" width="10.875" style="92"/>
  </cols>
  <sheetData>
    <row r="2" spans="2:11" ht="42" customHeight="1">
      <c r="B2" s="314"/>
      <c r="C2" s="314" t="s">
        <v>562</v>
      </c>
      <c r="D2" s="314"/>
      <c r="E2" s="314"/>
      <c r="F2" s="314"/>
      <c r="G2" s="314"/>
    </row>
    <row r="3" spans="2:11" hidden="1">
      <c r="B3" s="732" t="s">
        <v>563</v>
      </c>
      <c r="C3" s="732"/>
    </row>
    <row r="4" spans="2:11" ht="32.1" customHeight="1" thickBot="1">
      <c r="B4" s="734" t="s">
        <v>564</v>
      </c>
      <c r="C4" s="734"/>
      <c r="D4" s="734"/>
      <c r="E4" s="734"/>
      <c r="F4" s="734"/>
      <c r="G4" s="734"/>
      <c r="H4" s="381">
        <f>60/4</f>
        <v>15</v>
      </c>
      <c r="I4" s="381">
        <v>30</v>
      </c>
      <c r="J4" s="381">
        <v>45</v>
      </c>
      <c r="K4" s="381">
        <v>60</v>
      </c>
    </row>
    <row r="5" spans="2:11" ht="26.1" customHeight="1" thickBot="1">
      <c r="B5" s="733" t="s">
        <v>565</v>
      </c>
      <c r="C5" s="317" t="s">
        <v>566</v>
      </c>
      <c r="D5" s="331" t="s">
        <v>567</v>
      </c>
      <c r="E5" s="319">
        <v>0.3</v>
      </c>
      <c r="F5" s="330">
        <f>(E10*30)/1</f>
        <v>7.5</v>
      </c>
      <c r="G5" s="329" t="str">
        <f>IF(F5&lt;=7.5,"1",IF(F5&lt;=15,"2",IF(F5&lt;=22.5,"3",IF(F5&lt;=30,"4",""))))</f>
        <v>1</v>
      </c>
    </row>
    <row r="6" spans="2:11" ht="36.950000000000003" customHeight="1">
      <c r="B6" s="733"/>
      <c r="C6" s="378" t="s">
        <v>568</v>
      </c>
      <c r="D6" s="324"/>
      <c r="E6" s="332">
        <f>IF(D6="X",25%,0%)</f>
        <v>0</v>
      </c>
    </row>
    <row r="7" spans="2:11" ht="36.950000000000003" customHeight="1">
      <c r="B7" s="733"/>
      <c r="C7" s="378" t="s">
        <v>569</v>
      </c>
      <c r="D7" s="324" t="s">
        <v>570</v>
      </c>
      <c r="E7" s="332">
        <f>IF(D7="X",25%,0%)</f>
        <v>0.25</v>
      </c>
    </row>
    <row r="8" spans="2:11" ht="36.950000000000003" customHeight="1">
      <c r="B8" s="733"/>
      <c r="C8" s="378" t="s">
        <v>571</v>
      </c>
      <c r="D8" s="324"/>
      <c r="E8" s="332">
        <f>IF(D8="X",25%,0%)</f>
        <v>0</v>
      </c>
    </row>
    <row r="9" spans="2:11" ht="36.950000000000003" customHeight="1" thickBot="1">
      <c r="B9" s="733"/>
      <c r="C9" s="379" t="s">
        <v>572</v>
      </c>
      <c r="D9" s="333"/>
      <c r="E9" s="334">
        <f>IF(D9="X",25%,0%)</f>
        <v>0</v>
      </c>
    </row>
    <row r="10" spans="2:11" ht="18.95" thickBot="1">
      <c r="B10" s="733"/>
      <c r="C10" s="107"/>
      <c r="E10" s="95">
        <f>SUM(E6:E9)</f>
        <v>0.25</v>
      </c>
    </row>
    <row r="11" spans="2:11" ht="23.1" thickBot="1">
      <c r="B11" s="733"/>
      <c r="C11" s="315" t="s">
        <v>573</v>
      </c>
      <c r="D11" s="323" t="s">
        <v>567</v>
      </c>
      <c r="E11" s="325">
        <v>0.3</v>
      </c>
      <c r="F11" s="327">
        <f>(E16*30)/1</f>
        <v>7.5</v>
      </c>
      <c r="G11" s="329" t="str">
        <f>IF(F11&lt;=7.5,"1",IF(F11&lt;=15,"2",IF(F11&lt;=22.5,"3",IF(F11&lt;=30,"4",""))))</f>
        <v>1</v>
      </c>
      <c r="H11" s="381">
        <v>7.5</v>
      </c>
      <c r="I11" s="381">
        <v>15</v>
      </c>
      <c r="J11" s="381">
        <v>22.5</v>
      </c>
      <c r="K11" s="381">
        <v>30</v>
      </c>
    </row>
    <row r="12" spans="2:11" ht="38.1" customHeight="1">
      <c r="B12" s="733"/>
      <c r="C12" s="380" t="s">
        <v>574</v>
      </c>
      <c r="D12" s="324"/>
      <c r="E12" s="316">
        <f>IF(D12="X",25%,0%)</f>
        <v>0</v>
      </c>
    </row>
    <row r="13" spans="2:11" ht="38.1" customHeight="1">
      <c r="B13" s="733"/>
      <c r="C13" s="380" t="s">
        <v>575</v>
      </c>
      <c r="D13" s="324" t="s">
        <v>570</v>
      </c>
      <c r="E13" s="316">
        <f t="shared" ref="E13:E15" si="0">IF(D13="X",25%,0%)</f>
        <v>0.25</v>
      </c>
    </row>
    <row r="14" spans="2:11" ht="38.1" customHeight="1">
      <c r="B14" s="733"/>
      <c r="C14" s="380" t="s">
        <v>576</v>
      </c>
      <c r="D14" s="324"/>
      <c r="E14" s="316">
        <f t="shared" si="0"/>
        <v>0</v>
      </c>
    </row>
    <row r="15" spans="2:11" ht="38.1" customHeight="1">
      <c r="B15" s="733"/>
      <c r="C15" s="380" t="s">
        <v>577</v>
      </c>
      <c r="D15" s="316"/>
      <c r="E15" s="316">
        <f t="shared" si="0"/>
        <v>0</v>
      </c>
    </row>
    <row r="16" spans="2:11" ht="18.95" thickBot="1">
      <c r="B16" s="733"/>
      <c r="C16" s="107"/>
      <c r="E16" s="95">
        <f>SUM(E12:E15)</f>
        <v>0.25</v>
      </c>
    </row>
    <row r="17" spans="2:11" ht="23.1" thickBot="1">
      <c r="B17" s="733"/>
      <c r="C17" s="317" t="s">
        <v>578</v>
      </c>
      <c r="D17" s="318" t="s">
        <v>567</v>
      </c>
      <c r="E17" s="326">
        <v>0.3</v>
      </c>
      <c r="F17" s="328">
        <f>(E21*30)/1</f>
        <v>9.9899999999999984</v>
      </c>
      <c r="G17" s="329" t="str">
        <f>IF(F17&lt;=7.5,"1",IF(F17&lt;=15,"2",IF(F17&lt;=22.5,"3",IF(F17&lt;=30,"4",""))))</f>
        <v>2</v>
      </c>
      <c r="H17" s="381">
        <f>5/4</f>
        <v>1.25</v>
      </c>
      <c r="I17" s="381">
        <f>5/4</f>
        <v>1.25</v>
      </c>
      <c r="J17" s="381">
        <f>5/4</f>
        <v>1.25</v>
      </c>
      <c r="K17" s="381">
        <f>5/4</f>
        <v>1.25</v>
      </c>
    </row>
    <row r="18" spans="2:11" ht="42.95" customHeight="1">
      <c r="B18" s="733"/>
      <c r="C18" s="378" t="s">
        <v>579</v>
      </c>
      <c r="D18" s="316"/>
      <c r="E18" s="320">
        <f>IF(D18="X",33.3%,0%)</f>
        <v>0</v>
      </c>
    </row>
    <row r="19" spans="2:11" ht="42.95" customHeight="1">
      <c r="B19" s="733"/>
      <c r="C19" s="378" t="s">
        <v>580</v>
      </c>
      <c r="D19" s="316" t="s">
        <v>570</v>
      </c>
      <c r="E19" s="320">
        <f t="shared" ref="E19:E20" si="1">IF(D19="X",33.3%,0%)</f>
        <v>0.33299999999999996</v>
      </c>
    </row>
    <row r="20" spans="2:11" ht="42.95" customHeight="1" thickBot="1">
      <c r="B20" s="733"/>
      <c r="C20" s="351" t="s">
        <v>581</v>
      </c>
      <c r="D20" s="321"/>
      <c r="E20" s="322">
        <f t="shared" si="1"/>
        <v>0</v>
      </c>
    </row>
    <row r="21" spans="2:11" ht="18.95" thickBot="1">
      <c r="B21" s="733"/>
      <c r="C21" s="107"/>
      <c r="E21" s="95">
        <f>SUM(E18:E20)</f>
        <v>0.33299999999999996</v>
      </c>
    </row>
    <row r="22" spans="2:11" ht="23.1" thickBot="1">
      <c r="B22" s="733"/>
      <c r="C22" s="317" t="s">
        <v>582</v>
      </c>
      <c r="D22" s="318" t="s">
        <v>567</v>
      </c>
      <c r="E22" s="326">
        <v>0.1</v>
      </c>
      <c r="F22" s="327">
        <f>(E25*10)/1</f>
        <v>5</v>
      </c>
      <c r="G22" s="329" t="str">
        <f>IF(F22&lt;=2.5,"1",IF(F22&lt;=5,"2",IF(F22&lt;=7.5,"3",IF(F22&lt;=10,"4",""))))</f>
        <v>2</v>
      </c>
      <c r="H22" s="381">
        <f>5/4</f>
        <v>1.25</v>
      </c>
      <c r="I22" s="381">
        <f>5/4</f>
        <v>1.25</v>
      </c>
      <c r="J22" s="381">
        <f>5/4</f>
        <v>1.25</v>
      </c>
      <c r="K22" s="381">
        <f>5/4</f>
        <v>1.25</v>
      </c>
    </row>
    <row r="23" spans="2:11" ht="42" customHeight="1">
      <c r="B23" s="733"/>
      <c r="C23" s="378" t="s">
        <v>583</v>
      </c>
      <c r="D23" s="316"/>
      <c r="E23" s="320">
        <f>IF(D23="X",50%,0%)</f>
        <v>0</v>
      </c>
    </row>
    <row r="24" spans="2:11" ht="42" customHeight="1" thickBot="1">
      <c r="B24" s="733"/>
      <c r="C24" s="379" t="s">
        <v>584</v>
      </c>
      <c r="D24" s="321" t="s">
        <v>570</v>
      </c>
      <c r="E24" s="322">
        <f>IF(D24="X",50%,0%)</f>
        <v>0.5</v>
      </c>
    </row>
    <row r="25" spans="2:11">
      <c r="E25" s="95">
        <f>SUM(E23:E24)</f>
        <v>0.5</v>
      </c>
    </row>
  </sheetData>
  <sheetProtection sheet="1" objects="1" scenarios="1"/>
  <mergeCells count="3">
    <mergeCell ref="B3:C3"/>
    <mergeCell ref="B5:B24"/>
    <mergeCell ref="B4:G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B1:T52"/>
  <sheetViews>
    <sheetView topLeftCell="A21" zoomScale="120" zoomScaleNormal="120" workbookViewId="0">
      <selection activeCell="H28" sqref="H28"/>
    </sheetView>
  </sheetViews>
  <sheetFormatPr defaultColWidth="10.875" defaultRowHeight="21"/>
  <cols>
    <col min="1" max="1" width="1.125" style="1" customWidth="1"/>
    <col min="2" max="2" width="6" style="1" customWidth="1"/>
    <col min="3" max="3" width="53.375" style="1" customWidth="1"/>
    <col min="4" max="4" width="10.125" style="5" customWidth="1"/>
    <col min="5" max="5" width="10" style="5" customWidth="1"/>
    <col min="6" max="6" width="10" style="255" customWidth="1"/>
    <col min="7" max="7" width="10.875" style="5"/>
    <col min="8" max="8" width="41.875" style="5" customWidth="1"/>
    <col min="9" max="9" width="10.875" style="237"/>
    <col min="10" max="10" width="2.125" style="1" customWidth="1"/>
    <col min="11" max="11" width="36.125" style="83" hidden="1" customWidth="1"/>
    <col min="12" max="12" width="3" style="1" customWidth="1"/>
    <col min="13" max="13" width="10.875" style="1"/>
    <col min="14" max="14" width="2.375" style="1" customWidth="1"/>
    <col min="15" max="15" width="15.625" style="1" customWidth="1"/>
    <col min="16" max="16" width="10.875" style="1"/>
    <col min="17" max="17" width="12" style="1" customWidth="1"/>
    <col min="18" max="18" width="9" style="1" customWidth="1"/>
    <col min="19" max="19" width="2.375" style="1" customWidth="1"/>
    <col min="20" max="20" width="14.5" style="1" customWidth="1"/>
    <col min="21" max="21" width="2.375" style="1" customWidth="1"/>
    <col min="22" max="22" width="16.875" style="1" customWidth="1"/>
    <col min="23" max="16384" width="10.875" style="1"/>
  </cols>
  <sheetData>
    <row r="1" spans="2:20" ht="26.1" customHeight="1">
      <c r="B1" s="739" t="s">
        <v>585</v>
      </c>
      <c r="C1" s="740"/>
      <c r="D1" s="740"/>
      <c r="E1" s="740"/>
      <c r="F1" s="740"/>
      <c r="G1" s="740"/>
      <c r="H1" s="740"/>
      <c r="I1" s="741"/>
      <c r="J1" s="30"/>
    </row>
    <row r="2" spans="2:20" ht="27" customHeight="1">
      <c r="B2" s="742"/>
      <c r="C2" s="743"/>
      <c r="D2" s="743"/>
      <c r="E2" s="743"/>
      <c r="F2" s="743"/>
      <c r="G2" s="743"/>
      <c r="H2" s="743"/>
      <c r="I2" s="744"/>
      <c r="J2" s="30"/>
      <c r="M2" s="745" t="s">
        <v>586</v>
      </c>
      <c r="N2" s="745"/>
      <c r="O2" s="745"/>
      <c r="P2" s="745"/>
      <c r="Q2" s="745"/>
      <c r="R2" s="745"/>
      <c r="S2" s="745"/>
      <c r="T2" s="745"/>
    </row>
    <row r="3" spans="2:20" ht="29.1" customHeight="1">
      <c r="B3" s="746" t="s">
        <v>587</v>
      </c>
      <c r="C3" s="747"/>
      <c r="D3" s="747"/>
      <c r="E3" s="747"/>
      <c r="F3" s="747"/>
      <c r="G3" s="747"/>
      <c r="H3" s="747"/>
      <c r="I3" s="748"/>
      <c r="J3" s="31"/>
      <c r="M3" s="32" t="s">
        <v>588</v>
      </c>
      <c r="N3" s="33"/>
      <c r="O3" s="749" t="s">
        <v>589</v>
      </c>
      <c r="P3" s="749"/>
      <c r="Q3" s="749"/>
      <c r="R3" s="749"/>
      <c r="S3" s="34"/>
      <c r="T3" s="32" t="s">
        <v>590</v>
      </c>
    </row>
    <row r="4" spans="2:20" ht="30" thickBot="1">
      <c r="B4" s="750" t="s">
        <v>591</v>
      </c>
      <c r="C4" s="751"/>
      <c r="D4" s="751"/>
      <c r="E4" s="751"/>
      <c r="F4" s="751"/>
      <c r="G4" s="751"/>
      <c r="H4" s="751"/>
      <c r="I4" s="752"/>
      <c r="J4" s="35"/>
      <c r="M4" s="1" t="s">
        <v>592</v>
      </c>
    </row>
    <row r="5" spans="2:20" ht="33" customHeight="1">
      <c r="B5" s="169" t="s">
        <v>592</v>
      </c>
      <c r="C5" s="152"/>
      <c r="D5" s="256" t="s">
        <v>593</v>
      </c>
      <c r="E5" s="256"/>
      <c r="F5" s="256" t="s">
        <v>64</v>
      </c>
      <c r="G5" s="257">
        <f>SUM(G6:G7)</f>
        <v>1</v>
      </c>
      <c r="H5" s="257" t="s">
        <v>594</v>
      </c>
      <c r="I5" s="258" t="s">
        <v>344</v>
      </c>
      <c r="J5" s="76"/>
      <c r="K5" s="239" t="s">
        <v>239</v>
      </c>
      <c r="M5" s="36" t="s">
        <v>595</v>
      </c>
      <c r="O5" s="44" t="s">
        <v>596</v>
      </c>
      <c r="P5" s="36" t="s">
        <v>8</v>
      </c>
      <c r="Q5" s="36" t="s">
        <v>597</v>
      </c>
      <c r="R5" s="753" t="s">
        <v>598</v>
      </c>
      <c r="T5" s="36" t="s">
        <v>599</v>
      </c>
    </row>
    <row r="6" spans="2:20" ht="20.100000000000001" customHeight="1">
      <c r="B6" s="259">
        <v>1</v>
      </c>
      <c r="C6" s="260" t="s">
        <v>600</v>
      </c>
      <c r="D6" s="261" t="s">
        <v>601</v>
      </c>
      <c r="E6" s="262"/>
      <c r="F6" s="263"/>
      <c r="G6" s="264">
        <v>0.3</v>
      </c>
      <c r="H6" s="265" t="s">
        <v>602</v>
      </c>
      <c r="I6" s="755">
        <f>(F6*G6)+(F7*G7)</f>
        <v>0</v>
      </c>
      <c r="J6" s="38"/>
      <c r="K6" s="240" t="s">
        <v>603</v>
      </c>
      <c r="M6" s="39" t="s">
        <v>604</v>
      </c>
      <c r="O6" s="39" t="s">
        <v>605</v>
      </c>
      <c r="P6" s="39" t="s">
        <v>606</v>
      </c>
      <c r="Q6" s="39" t="s">
        <v>607</v>
      </c>
      <c r="R6" s="754"/>
      <c r="T6" s="39" t="s">
        <v>608</v>
      </c>
    </row>
    <row r="7" spans="2:20" ht="20.100000000000001" customHeight="1">
      <c r="B7" s="259">
        <v>2</v>
      </c>
      <c r="C7" s="260" t="s">
        <v>609</v>
      </c>
      <c r="D7" s="261" t="s">
        <v>601</v>
      </c>
      <c r="E7" s="262"/>
      <c r="F7" s="263"/>
      <c r="G7" s="264">
        <v>0.7</v>
      </c>
      <c r="H7" s="265" t="s">
        <v>610</v>
      </c>
      <c r="I7" s="755"/>
      <c r="J7" s="38"/>
      <c r="K7" s="241" t="s">
        <v>611</v>
      </c>
      <c r="M7" s="66">
        <f>I6</f>
        <v>0</v>
      </c>
      <c r="O7" s="66">
        <f>I14</f>
        <v>0</v>
      </c>
      <c r="P7" s="66">
        <f>I25</f>
        <v>0.15000000000000002</v>
      </c>
      <c r="Q7" s="66">
        <f>Reporte!K7</f>
        <v>0.15000000000000002</v>
      </c>
      <c r="R7" s="66">
        <f>O7*O8+P7*P8+Q7*Q8</f>
        <v>0.10500000000000001</v>
      </c>
      <c r="T7" s="40">
        <f>I49</f>
        <v>0</v>
      </c>
    </row>
    <row r="8" spans="2:20" ht="21.95" customHeight="1">
      <c r="B8" s="169" t="s">
        <v>612</v>
      </c>
      <c r="C8" s="152"/>
      <c r="D8" s="256" t="s">
        <v>593</v>
      </c>
      <c r="E8" s="758" t="s">
        <v>613</v>
      </c>
      <c r="F8" s="758"/>
      <c r="G8" s="257">
        <f>SUM(G9:G11)</f>
        <v>1</v>
      </c>
      <c r="H8" s="266"/>
      <c r="I8" s="258" t="s">
        <v>344</v>
      </c>
      <c r="J8" s="76"/>
      <c r="K8" s="242" t="s">
        <v>614</v>
      </c>
      <c r="M8" s="41">
        <v>1</v>
      </c>
      <c r="N8" s="5"/>
      <c r="O8" s="41">
        <v>0.3</v>
      </c>
      <c r="P8" s="41">
        <v>0.6</v>
      </c>
      <c r="Q8" s="41">
        <v>0.1</v>
      </c>
      <c r="R8" s="37">
        <f>SUM(O8:Q8)</f>
        <v>0.99999999999999989</v>
      </c>
      <c r="S8" s="5"/>
      <c r="T8" s="41">
        <v>0</v>
      </c>
    </row>
    <row r="9" spans="2:20" ht="21" customHeight="1">
      <c r="B9" s="259">
        <v>1</v>
      </c>
      <c r="C9" s="260" t="s">
        <v>615</v>
      </c>
      <c r="D9" s="267" t="s">
        <v>601</v>
      </c>
      <c r="E9" s="262"/>
      <c r="F9" s="268">
        <v>0</v>
      </c>
      <c r="G9" s="264">
        <v>0.95</v>
      </c>
      <c r="H9" s="265" t="s">
        <v>616</v>
      </c>
      <c r="I9" s="757">
        <f>(F9*G9)+(F10*G10)+(F11*G11)</f>
        <v>0</v>
      </c>
      <c r="J9" s="38"/>
      <c r="K9" s="240" t="s">
        <v>603</v>
      </c>
      <c r="M9" s="67" t="s">
        <v>612</v>
      </c>
      <c r="N9" s="67"/>
      <c r="O9" s="67"/>
      <c r="P9" s="67"/>
      <c r="Q9" s="67"/>
      <c r="R9" s="67"/>
      <c r="S9" s="67"/>
      <c r="T9" s="67"/>
    </row>
    <row r="10" spans="2:20" ht="21" customHeight="1">
      <c r="B10" s="259">
        <v>2</v>
      </c>
      <c r="C10" s="260" t="s">
        <v>617</v>
      </c>
      <c r="D10" s="267" t="s">
        <v>601</v>
      </c>
      <c r="E10" s="262"/>
      <c r="F10" s="268">
        <v>0</v>
      </c>
      <c r="G10" s="264">
        <v>0.03</v>
      </c>
      <c r="H10" s="269" t="s">
        <v>618</v>
      </c>
      <c r="I10" s="757"/>
      <c r="J10" s="38"/>
      <c r="K10" s="240" t="s">
        <v>619</v>
      </c>
      <c r="M10" s="75" t="s">
        <v>595</v>
      </c>
      <c r="N10" s="67"/>
      <c r="O10" s="68" t="s">
        <v>596</v>
      </c>
      <c r="P10" s="75" t="s">
        <v>8</v>
      </c>
      <c r="Q10" s="75" t="s">
        <v>597</v>
      </c>
      <c r="R10" s="756" t="s">
        <v>598</v>
      </c>
      <c r="S10" s="67"/>
      <c r="T10" s="75" t="s">
        <v>599</v>
      </c>
    </row>
    <row r="11" spans="2:20" ht="21" customHeight="1">
      <c r="B11" s="259">
        <v>3</v>
      </c>
      <c r="C11" s="260" t="s">
        <v>620</v>
      </c>
      <c r="D11" s="267" t="s">
        <v>601</v>
      </c>
      <c r="E11" s="262"/>
      <c r="F11" s="268">
        <v>0</v>
      </c>
      <c r="G11" s="264">
        <v>0.02</v>
      </c>
      <c r="H11" s="270"/>
      <c r="I11" s="757"/>
      <c r="J11" s="38"/>
      <c r="K11" s="240" t="s">
        <v>621</v>
      </c>
      <c r="M11" s="75" t="s">
        <v>604</v>
      </c>
      <c r="N11" s="67"/>
      <c r="O11" s="75" t="s">
        <v>605</v>
      </c>
      <c r="P11" s="75" t="s">
        <v>606</v>
      </c>
      <c r="Q11" s="75" t="s">
        <v>607</v>
      </c>
      <c r="R11" s="756"/>
      <c r="S11" s="67"/>
      <c r="T11" s="75" t="s">
        <v>608</v>
      </c>
    </row>
    <row r="12" spans="2:20" ht="33.950000000000003" customHeight="1">
      <c r="B12" s="750" t="s">
        <v>622</v>
      </c>
      <c r="C12" s="751"/>
      <c r="D12" s="271"/>
      <c r="E12" s="271"/>
      <c r="F12" s="272"/>
      <c r="G12" s="271"/>
      <c r="H12" s="271"/>
      <c r="I12" s="273"/>
      <c r="J12" s="35"/>
      <c r="K12" s="238"/>
      <c r="M12" s="69">
        <f>I9</f>
        <v>0</v>
      </c>
      <c r="N12" s="67"/>
      <c r="O12" s="70">
        <f>O7</f>
        <v>0</v>
      </c>
      <c r="P12" s="70">
        <f>P7</f>
        <v>0.15000000000000002</v>
      </c>
      <c r="Q12" s="70">
        <f>Q7</f>
        <v>0.15000000000000002</v>
      </c>
      <c r="R12" s="70">
        <f>O12*O13+P12*P13+Q12*Q13</f>
        <v>0.10500000000000001</v>
      </c>
      <c r="S12" s="67"/>
      <c r="T12" s="69">
        <f>I49</f>
        <v>0</v>
      </c>
    </row>
    <row r="13" spans="2:20" ht="27.95" customHeight="1">
      <c r="B13" s="169" t="s">
        <v>623</v>
      </c>
      <c r="C13" s="152"/>
      <c r="D13" s="256"/>
      <c r="E13" s="256" t="s">
        <v>63</v>
      </c>
      <c r="F13" s="256" t="s">
        <v>64</v>
      </c>
      <c r="G13" s="257">
        <f>SUM(G14:G23)</f>
        <v>1</v>
      </c>
      <c r="H13" s="257" t="s">
        <v>594</v>
      </c>
      <c r="I13" s="258" t="s">
        <v>344</v>
      </c>
      <c r="J13" s="76"/>
      <c r="K13" s="242"/>
      <c r="M13" s="71">
        <v>1</v>
      </c>
      <c r="N13" s="72"/>
      <c r="O13" s="71">
        <v>0.3</v>
      </c>
      <c r="P13" s="71">
        <v>0.6</v>
      </c>
      <c r="Q13" s="71">
        <v>0.1</v>
      </c>
      <c r="R13" s="73">
        <f>SUM(O13:Q13)</f>
        <v>0.99999999999999989</v>
      </c>
      <c r="S13" s="72"/>
      <c r="T13" s="71">
        <v>0</v>
      </c>
    </row>
    <row r="14" spans="2:20" ht="21.95" customHeight="1">
      <c r="B14" s="274">
        <v>1</v>
      </c>
      <c r="C14" s="260" t="s">
        <v>624</v>
      </c>
      <c r="D14" s="275" t="s">
        <v>625</v>
      </c>
      <c r="E14" s="276">
        <f>'1. Capacidades Institucionales'!O18</f>
        <v>0</v>
      </c>
      <c r="F14" s="277">
        <f>'1. Capacidades Institucionales'!P18</f>
        <v>0</v>
      </c>
      <c r="G14" s="264">
        <v>0.1</v>
      </c>
      <c r="H14" s="265" t="s">
        <v>626</v>
      </c>
      <c r="I14" s="755">
        <f>(F14*G14)+(F15*G15)+(F16*G16)+(F17*G17)+(F18*G18)+(F19*G19)+(F20*G20)+(F21*G21)+(F22*G22)+(F23*G23)</f>
        <v>0</v>
      </c>
      <c r="J14" s="38"/>
      <c r="K14" s="243"/>
    </row>
    <row r="15" spans="2:20" ht="21.95" customHeight="1">
      <c r="B15" s="274">
        <v>2</v>
      </c>
      <c r="C15" s="260" t="s">
        <v>627</v>
      </c>
      <c r="D15" s="275" t="s">
        <v>625</v>
      </c>
      <c r="E15" s="276">
        <f>'1. Capacidades Institucionales'!O24</f>
        <v>0</v>
      </c>
      <c r="F15" s="277">
        <f>'1. Capacidades Institucionales'!P24</f>
        <v>0</v>
      </c>
      <c r="G15" s="264">
        <v>0.15</v>
      </c>
      <c r="H15" s="265" t="s">
        <v>628</v>
      </c>
      <c r="I15" s="755"/>
      <c r="J15" s="38"/>
      <c r="K15" s="243"/>
    </row>
    <row r="16" spans="2:20" ht="21.95" customHeight="1">
      <c r="B16" s="274">
        <v>3</v>
      </c>
      <c r="C16" s="278" t="s">
        <v>629</v>
      </c>
      <c r="D16" s="275" t="s">
        <v>625</v>
      </c>
      <c r="E16" s="279">
        <f>'1. Capacidades Institucionales'!O30</f>
        <v>0</v>
      </c>
      <c r="F16" s="280">
        <f>'1. Capacidades Institucionales'!P30</f>
        <v>0</v>
      </c>
      <c r="G16" s="281">
        <v>0.15</v>
      </c>
      <c r="H16" s="265" t="s">
        <v>630</v>
      </c>
      <c r="I16" s="755"/>
      <c r="J16" s="38"/>
      <c r="K16" s="243"/>
    </row>
    <row r="17" spans="2:11" ht="21.95" customHeight="1">
      <c r="B17" s="274">
        <v>4</v>
      </c>
      <c r="C17" s="260" t="s">
        <v>631</v>
      </c>
      <c r="D17" s="275" t="s">
        <v>625</v>
      </c>
      <c r="E17" s="276">
        <f>'1. Capacidades Institucionales'!O55</f>
        <v>0</v>
      </c>
      <c r="F17" s="277">
        <f>'1. Capacidades Institucionales'!P55</f>
        <v>0</v>
      </c>
      <c r="G17" s="264">
        <v>0.1</v>
      </c>
      <c r="H17" s="265" t="s">
        <v>632</v>
      </c>
      <c r="I17" s="755"/>
      <c r="J17" s="38"/>
      <c r="K17" s="243"/>
    </row>
    <row r="18" spans="2:11" ht="21.95" customHeight="1">
      <c r="B18" s="274">
        <v>5</v>
      </c>
      <c r="C18" s="260" t="s">
        <v>633</v>
      </c>
      <c r="D18" s="275" t="s">
        <v>625</v>
      </c>
      <c r="E18" s="276">
        <f>'1. Capacidades Institucionales'!O43</f>
        <v>0</v>
      </c>
      <c r="F18" s="277">
        <f>'1. Capacidades Institucionales'!P43</f>
        <v>0</v>
      </c>
      <c r="G18" s="264">
        <v>0.15</v>
      </c>
      <c r="H18" s="265" t="s">
        <v>634</v>
      </c>
      <c r="I18" s="755"/>
      <c r="J18" s="38"/>
      <c r="K18" s="243"/>
    </row>
    <row r="19" spans="2:11" ht="21.95" customHeight="1">
      <c r="B19" s="274">
        <v>6</v>
      </c>
      <c r="C19" s="260" t="s">
        <v>635</v>
      </c>
      <c r="D19" s="275" t="s">
        <v>625</v>
      </c>
      <c r="E19" s="276">
        <f>'1. Capacidades Institucionales'!O49</f>
        <v>0</v>
      </c>
      <c r="F19" s="277">
        <f>'1. Capacidades Institucionales'!P49</f>
        <v>0</v>
      </c>
      <c r="G19" s="264">
        <v>0.1</v>
      </c>
      <c r="H19" s="265" t="s">
        <v>636</v>
      </c>
      <c r="I19" s="755"/>
      <c r="J19" s="38"/>
      <c r="K19" s="243"/>
    </row>
    <row r="20" spans="2:11" ht="21.95" customHeight="1">
      <c r="B20" s="274">
        <v>7</v>
      </c>
      <c r="C20" s="260" t="s">
        <v>637</v>
      </c>
      <c r="D20" s="275" t="s">
        <v>625</v>
      </c>
      <c r="E20" s="276">
        <f>'1. Capacidades Institucionales'!O61</f>
        <v>0</v>
      </c>
      <c r="F20" s="277">
        <f>'1. Capacidades Institucionales'!P61</f>
        <v>0</v>
      </c>
      <c r="G20" s="264">
        <v>0.1</v>
      </c>
      <c r="H20" s="265" t="s">
        <v>638</v>
      </c>
      <c r="I20" s="755"/>
      <c r="J20" s="38"/>
      <c r="K20" s="243"/>
    </row>
    <row r="21" spans="2:11" ht="21.95" customHeight="1">
      <c r="B21" s="274">
        <v>8</v>
      </c>
      <c r="C21" s="260" t="s">
        <v>639</v>
      </c>
      <c r="D21" s="275" t="s">
        <v>625</v>
      </c>
      <c r="E21" s="276">
        <f>'1. Capacidades Institucionales'!O67</f>
        <v>0</v>
      </c>
      <c r="F21" s="277">
        <f>'1. Capacidades Institucionales'!P67</f>
        <v>0</v>
      </c>
      <c r="G21" s="264">
        <v>0.05</v>
      </c>
      <c r="H21" s="265" t="s">
        <v>640</v>
      </c>
      <c r="I21" s="755"/>
      <c r="J21" s="38"/>
      <c r="K21" s="243"/>
    </row>
    <row r="22" spans="2:11" ht="21.95" customHeight="1">
      <c r="B22" s="274">
        <v>9</v>
      </c>
      <c r="C22" s="260" t="s">
        <v>641</v>
      </c>
      <c r="D22" s="261" t="s">
        <v>601</v>
      </c>
      <c r="E22" s="335"/>
      <c r="F22" s="263">
        <v>0</v>
      </c>
      <c r="G22" s="264">
        <v>0.05</v>
      </c>
      <c r="H22" s="265" t="s">
        <v>642</v>
      </c>
      <c r="I22" s="755"/>
      <c r="J22" s="38"/>
      <c r="K22" s="243"/>
    </row>
    <row r="23" spans="2:11" ht="21.95" customHeight="1">
      <c r="B23" s="274">
        <v>10</v>
      </c>
      <c r="C23" s="356" t="s">
        <v>643</v>
      </c>
      <c r="D23" s="261" t="s">
        <v>601</v>
      </c>
      <c r="E23" s="335"/>
      <c r="F23" s="263">
        <v>0</v>
      </c>
      <c r="G23" s="264">
        <v>0.05</v>
      </c>
      <c r="H23" s="265" t="s">
        <v>642</v>
      </c>
      <c r="I23" s="755"/>
      <c r="J23" s="38"/>
      <c r="K23" s="243"/>
    </row>
    <row r="24" spans="2:11" ht="29.1" customHeight="1">
      <c r="B24" s="169" t="s">
        <v>644</v>
      </c>
      <c r="C24" s="152"/>
      <c r="D24" s="256"/>
      <c r="E24" s="256" t="s">
        <v>63</v>
      </c>
      <c r="F24" s="256" t="s">
        <v>64</v>
      </c>
      <c r="G24" s="283">
        <f>G25+G26+G27+G29+G32+G35+G40+G43+G44+G45+G46</f>
        <v>1</v>
      </c>
      <c r="H24" s="257" t="s">
        <v>594</v>
      </c>
      <c r="I24" s="258" t="s">
        <v>344</v>
      </c>
      <c r="J24" s="76"/>
      <c r="K24" s="242"/>
    </row>
    <row r="25" spans="2:11" ht="21.95" customHeight="1">
      <c r="B25" s="274">
        <v>1</v>
      </c>
      <c r="C25" s="260" t="s">
        <v>645</v>
      </c>
      <c r="D25" s="261" t="s">
        <v>601</v>
      </c>
      <c r="E25" s="335"/>
      <c r="F25" s="263"/>
      <c r="G25" s="284">
        <v>0.05</v>
      </c>
      <c r="H25" s="265" t="s">
        <v>646</v>
      </c>
      <c r="I25" s="755">
        <f>(F25*G25)+(F26*G26)+(F27*G27)+(F29*G29)+(F32*G32)+(F35*G35)+(F40*G40)+(F43*G43)+(F44*G44)+(F45*G45)+(F46*G46)</f>
        <v>0.15000000000000002</v>
      </c>
      <c r="J25" s="38"/>
      <c r="K25" s="243" t="s">
        <v>647</v>
      </c>
    </row>
    <row r="26" spans="2:11" ht="21.95" customHeight="1">
      <c r="B26" s="274">
        <v>2</v>
      </c>
      <c r="C26" s="260" t="s">
        <v>648</v>
      </c>
      <c r="D26" s="275" t="s">
        <v>625</v>
      </c>
      <c r="E26" s="276">
        <f>'2. Proyecto'!O40</f>
        <v>0</v>
      </c>
      <c r="F26" s="277">
        <f>'2. Proyecto'!P40</f>
        <v>0</v>
      </c>
      <c r="G26" s="284">
        <v>0.05</v>
      </c>
      <c r="H26" s="265" t="s">
        <v>649</v>
      </c>
      <c r="I26" s="755"/>
      <c r="J26" s="38"/>
      <c r="K26" s="243"/>
    </row>
    <row r="27" spans="2:11" ht="21.95" customHeight="1">
      <c r="B27" s="274">
        <v>3</v>
      </c>
      <c r="C27" s="260" t="s">
        <v>650</v>
      </c>
      <c r="D27" s="275" t="s">
        <v>625</v>
      </c>
      <c r="E27" s="276">
        <f>'2. Proyecto'!O46</f>
        <v>0</v>
      </c>
      <c r="F27" s="277">
        <f>'2. Proyecto'!P46</f>
        <v>0</v>
      </c>
      <c r="G27" s="284">
        <v>0.1</v>
      </c>
      <c r="H27" s="265" t="s">
        <v>651</v>
      </c>
      <c r="I27" s="755"/>
      <c r="J27" s="38"/>
      <c r="K27" s="243"/>
    </row>
    <row r="28" spans="2:11" ht="21.95" customHeight="1">
      <c r="B28" s="274">
        <v>4</v>
      </c>
      <c r="C28" s="260" t="s">
        <v>652</v>
      </c>
      <c r="D28" s="261" t="s">
        <v>601</v>
      </c>
      <c r="E28" s="285"/>
      <c r="F28" s="286"/>
      <c r="G28" s="287">
        <v>0.05</v>
      </c>
      <c r="H28" s="265"/>
      <c r="I28" s="755"/>
      <c r="J28" s="38"/>
      <c r="K28" s="243"/>
    </row>
    <row r="29" spans="2:11" ht="21.95" customHeight="1">
      <c r="B29" s="274">
        <v>5</v>
      </c>
      <c r="C29" s="288" t="s">
        <v>653</v>
      </c>
      <c r="D29" s="275" t="s">
        <v>625</v>
      </c>
      <c r="E29" s="276">
        <f>AVERAGE(E30:E31)</f>
        <v>0</v>
      </c>
      <c r="F29" s="277">
        <f>AVERAGE(F30:F31)</f>
        <v>0</v>
      </c>
      <c r="G29" s="284">
        <v>0.25</v>
      </c>
      <c r="H29" s="265"/>
      <c r="I29" s="755"/>
      <c r="J29" s="38"/>
      <c r="K29" s="243" t="s">
        <v>654</v>
      </c>
    </row>
    <row r="30" spans="2:11" ht="18.95" customHeight="1">
      <c r="B30" s="274"/>
      <c r="C30" s="312" t="s">
        <v>655</v>
      </c>
      <c r="D30" s="261" t="s">
        <v>601</v>
      </c>
      <c r="E30" s="285"/>
      <c r="F30" s="286">
        <v>0</v>
      </c>
      <c r="G30" s="290">
        <v>0.5</v>
      </c>
      <c r="H30" s="265" t="s">
        <v>656</v>
      </c>
      <c r="I30" s="755"/>
      <c r="J30" s="38"/>
      <c r="K30" s="243" t="s">
        <v>657</v>
      </c>
    </row>
    <row r="31" spans="2:11" ht="18.95" customHeight="1">
      <c r="B31" s="274"/>
      <c r="C31" s="312" t="s">
        <v>658</v>
      </c>
      <c r="D31" s="275" t="s">
        <v>625</v>
      </c>
      <c r="E31" s="291">
        <f>'2. Proyecto'!O72</f>
        <v>0</v>
      </c>
      <c r="F31" s="292">
        <f>'2. Proyecto'!P72</f>
        <v>0</v>
      </c>
      <c r="G31" s="290">
        <v>0.5</v>
      </c>
      <c r="H31" s="265" t="s">
        <v>659</v>
      </c>
      <c r="I31" s="755"/>
      <c r="J31" s="38"/>
      <c r="K31" s="243"/>
    </row>
    <row r="32" spans="2:11" ht="21.95" customHeight="1">
      <c r="B32" s="274">
        <v>6</v>
      </c>
      <c r="C32" s="288" t="s">
        <v>660</v>
      </c>
      <c r="D32" s="293" t="s">
        <v>601</v>
      </c>
      <c r="E32" s="335"/>
      <c r="F32" s="277">
        <f>AVERAGE(F33:F34)</f>
        <v>0</v>
      </c>
      <c r="G32" s="284">
        <v>0.05</v>
      </c>
      <c r="H32" s="265"/>
      <c r="I32" s="755"/>
      <c r="J32" s="38"/>
      <c r="K32" s="243" t="s">
        <v>661</v>
      </c>
    </row>
    <row r="33" spans="2:11" ht="21.95" customHeight="1">
      <c r="B33" s="274"/>
      <c r="C33" s="289" t="s">
        <v>662</v>
      </c>
      <c r="D33" s="261" t="s">
        <v>601</v>
      </c>
      <c r="E33" s="335"/>
      <c r="F33" s="286">
        <v>0</v>
      </c>
      <c r="G33" s="290">
        <v>0.5</v>
      </c>
      <c r="H33" s="265" t="s">
        <v>656</v>
      </c>
      <c r="I33" s="755"/>
      <c r="J33" s="38"/>
      <c r="K33" s="243"/>
    </row>
    <row r="34" spans="2:11" ht="21.95" customHeight="1">
      <c r="B34" s="274"/>
      <c r="C34" s="289" t="s">
        <v>663</v>
      </c>
      <c r="D34" s="261" t="s">
        <v>601</v>
      </c>
      <c r="E34" s="335"/>
      <c r="F34" s="286">
        <v>0</v>
      </c>
      <c r="G34" s="290">
        <v>0.5</v>
      </c>
      <c r="H34" s="265" t="s">
        <v>659</v>
      </c>
      <c r="I34" s="755"/>
      <c r="J34" s="38"/>
      <c r="K34" s="243"/>
    </row>
    <row r="35" spans="2:11" ht="21.95" customHeight="1">
      <c r="B35" s="274">
        <v>7</v>
      </c>
      <c r="C35" s="288" t="s">
        <v>664</v>
      </c>
      <c r="D35" s="275" t="s">
        <v>625</v>
      </c>
      <c r="E35" s="276"/>
      <c r="F35" s="277">
        <f>(F36+F37+F38+F39)/4</f>
        <v>1.5</v>
      </c>
      <c r="G35" s="284">
        <v>0.1</v>
      </c>
      <c r="H35" s="265" t="s">
        <v>665</v>
      </c>
      <c r="I35" s="755"/>
      <c r="J35" s="38"/>
      <c r="K35" s="243"/>
    </row>
    <row r="36" spans="2:11" ht="17.100000000000001" customHeight="1">
      <c r="B36" s="274"/>
      <c r="C36" s="312" t="s">
        <v>666</v>
      </c>
      <c r="D36" s="294" t="s">
        <v>601</v>
      </c>
      <c r="E36" s="335"/>
      <c r="F36" s="292" t="str">
        <f>'Evaluación ML'!G5</f>
        <v>1</v>
      </c>
      <c r="G36" s="290">
        <v>0.3</v>
      </c>
      <c r="H36" s="265" t="s">
        <v>667</v>
      </c>
      <c r="I36" s="755"/>
      <c r="J36" s="38"/>
      <c r="K36" s="243" t="s">
        <v>668</v>
      </c>
    </row>
    <row r="37" spans="2:11" ht="17.100000000000001" customHeight="1">
      <c r="B37" s="274"/>
      <c r="C37" s="312" t="s">
        <v>669</v>
      </c>
      <c r="D37" s="294" t="s">
        <v>601</v>
      </c>
      <c r="E37" s="335"/>
      <c r="F37" s="292" t="str">
        <f>'Evaluación ML'!G11</f>
        <v>1</v>
      </c>
      <c r="G37" s="290">
        <v>0.3</v>
      </c>
      <c r="H37" s="265" t="s">
        <v>670</v>
      </c>
      <c r="I37" s="755"/>
      <c r="J37" s="38"/>
      <c r="K37" s="243"/>
    </row>
    <row r="38" spans="2:11" ht="17.100000000000001" customHeight="1">
      <c r="B38" s="274"/>
      <c r="C38" s="312" t="s">
        <v>671</v>
      </c>
      <c r="D38" s="294" t="s">
        <v>601</v>
      </c>
      <c r="E38" s="335"/>
      <c r="F38" s="292" t="str">
        <f>'Evaluación ML'!G17</f>
        <v>2</v>
      </c>
      <c r="G38" s="290">
        <v>0.3</v>
      </c>
      <c r="H38" s="265" t="s">
        <v>672</v>
      </c>
      <c r="I38" s="755"/>
      <c r="J38" s="38"/>
      <c r="K38" s="243"/>
    </row>
    <row r="39" spans="2:11" ht="17.100000000000001" customHeight="1">
      <c r="B39" s="274"/>
      <c r="C39" s="312" t="s">
        <v>673</v>
      </c>
      <c r="D39" s="294" t="s">
        <v>601</v>
      </c>
      <c r="E39" s="335"/>
      <c r="F39" s="292" t="str">
        <f>'Evaluación ML'!G22</f>
        <v>2</v>
      </c>
      <c r="G39" s="290">
        <v>0.1</v>
      </c>
      <c r="H39" s="265" t="s">
        <v>674</v>
      </c>
      <c r="I39" s="755"/>
      <c r="J39" s="38"/>
      <c r="K39" s="243"/>
    </row>
    <row r="40" spans="2:11" ht="21.95" customHeight="1">
      <c r="B40" s="274">
        <v>7</v>
      </c>
      <c r="C40" s="295" t="s">
        <v>14</v>
      </c>
      <c r="D40" s="294" t="s">
        <v>601</v>
      </c>
      <c r="E40" s="335"/>
      <c r="F40" s="277">
        <f>AVERAGE(F41:F42)</f>
        <v>0</v>
      </c>
      <c r="G40" s="284">
        <v>0.15</v>
      </c>
      <c r="H40" s="296" t="s">
        <v>14</v>
      </c>
      <c r="I40" s="755"/>
      <c r="J40" s="38"/>
      <c r="K40" s="243"/>
    </row>
    <row r="41" spans="2:11" ht="21.95" customHeight="1">
      <c r="B41" s="274"/>
      <c r="C41" s="312" t="s">
        <v>675</v>
      </c>
      <c r="D41" s="261" t="s">
        <v>601</v>
      </c>
      <c r="E41" s="285"/>
      <c r="F41" s="297">
        <v>0</v>
      </c>
      <c r="G41" s="290">
        <v>0.2</v>
      </c>
      <c r="H41" s="265" t="s">
        <v>676</v>
      </c>
      <c r="I41" s="755"/>
      <c r="J41" s="38"/>
      <c r="K41" s="243"/>
    </row>
    <row r="42" spans="2:11" ht="30" customHeight="1">
      <c r="B42" s="274"/>
      <c r="C42" s="313" t="s">
        <v>677</v>
      </c>
      <c r="D42" s="261" t="s">
        <v>601</v>
      </c>
      <c r="E42" s="298"/>
      <c r="F42" s="297">
        <v>0</v>
      </c>
      <c r="G42" s="299">
        <v>0.8</v>
      </c>
      <c r="H42" s="265" t="s">
        <v>678</v>
      </c>
      <c r="I42" s="755"/>
      <c r="J42" s="38"/>
      <c r="K42" s="243"/>
    </row>
    <row r="43" spans="2:11" ht="21.95" customHeight="1">
      <c r="B43" s="274">
        <v>8</v>
      </c>
      <c r="C43" s="300" t="s">
        <v>679</v>
      </c>
      <c r="D43" s="261" t="s">
        <v>601</v>
      </c>
      <c r="E43" s="335"/>
      <c r="F43" s="263">
        <v>0</v>
      </c>
      <c r="G43" s="284">
        <v>0.1</v>
      </c>
      <c r="H43" s="265" t="s">
        <v>680</v>
      </c>
      <c r="I43" s="755"/>
      <c r="J43" s="38"/>
      <c r="K43" s="243"/>
    </row>
    <row r="44" spans="2:11" ht="21.95" customHeight="1">
      <c r="B44" s="274">
        <v>9</v>
      </c>
      <c r="C44" s="300" t="s">
        <v>681</v>
      </c>
      <c r="D44" s="261" t="s">
        <v>601</v>
      </c>
      <c r="E44" s="335"/>
      <c r="F44" s="263">
        <v>0</v>
      </c>
      <c r="G44" s="284">
        <v>0.05</v>
      </c>
      <c r="H44" s="265" t="s">
        <v>682</v>
      </c>
      <c r="I44" s="755"/>
      <c r="J44" s="38"/>
      <c r="K44" s="243"/>
    </row>
    <row r="45" spans="2:11" ht="21.95" customHeight="1">
      <c r="B45" s="274">
        <v>10</v>
      </c>
      <c r="C45" s="300" t="s">
        <v>683</v>
      </c>
      <c r="D45" s="275" t="s">
        <v>625</v>
      </c>
      <c r="E45" s="276">
        <f>'2. Proyecto'!O129</f>
        <v>0</v>
      </c>
      <c r="F45" s="277">
        <f>'2. Proyecto'!P129</f>
        <v>0</v>
      </c>
      <c r="G45" s="284">
        <v>0.05</v>
      </c>
      <c r="H45" s="265" t="s">
        <v>684</v>
      </c>
      <c r="I45" s="755"/>
      <c r="J45" s="38"/>
      <c r="K45" s="243"/>
    </row>
    <row r="46" spans="2:11" ht="21.95" customHeight="1">
      <c r="B46" s="274">
        <v>12</v>
      </c>
      <c r="C46" s="300" t="s">
        <v>685</v>
      </c>
      <c r="D46" s="261" t="s">
        <v>601</v>
      </c>
      <c r="E46" s="282"/>
      <c r="F46" s="263">
        <v>0</v>
      </c>
      <c r="G46" s="284">
        <v>0.05</v>
      </c>
      <c r="H46" s="265" t="s">
        <v>686</v>
      </c>
      <c r="I46" s="755"/>
      <c r="J46" s="38"/>
      <c r="K46" s="243"/>
    </row>
    <row r="47" spans="2:11" ht="33.950000000000003" customHeight="1">
      <c r="B47" s="735" t="s">
        <v>687</v>
      </c>
      <c r="C47" s="736"/>
      <c r="D47" s="271"/>
      <c r="E47" s="271"/>
      <c r="F47" s="272"/>
      <c r="G47" s="271"/>
      <c r="H47" s="271"/>
      <c r="I47" s="273"/>
      <c r="J47" s="35"/>
      <c r="K47" s="238"/>
    </row>
    <row r="48" spans="2:11" ht="21.95" customHeight="1">
      <c r="B48" s="169" t="s">
        <v>688</v>
      </c>
      <c r="C48" s="167"/>
      <c r="D48" s="301"/>
      <c r="E48" s="256"/>
      <c r="F48" s="256" t="s">
        <v>64</v>
      </c>
      <c r="G48" s="257">
        <f>G49+G50+G51+G52</f>
        <v>1</v>
      </c>
      <c r="H48" s="301"/>
      <c r="I48" s="258"/>
      <c r="J48" s="76"/>
      <c r="K48" s="244"/>
    </row>
    <row r="49" spans="2:11" ht="21.95" customHeight="1">
      <c r="B49" s="274">
        <v>1</v>
      </c>
      <c r="C49" s="300" t="s">
        <v>689</v>
      </c>
      <c r="D49" s="261" t="s">
        <v>601</v>
      </c>
      <c r="E49" s="302"/>
      <c r="F49" s="263">
        <v>0</v>
      </c>
      <c r="G49" s="303">
        <v>0.25</v>
      </c>
      <c r="H49" s="304"/>
      <c r="I49" s="737">
        <f>(F49*G49)+(F50*G50)+(F51*G51)+(F52*G52)</f>
        <v>0</v>
      </c>
      <c r="J49" s="38"/>
      <c r="K49" s="243"/>
    </row>
    <row r="50" spans="2:11" ht="21.95" customHeight="1">
      <c r="B50" s="274">
        <v>2</v>
      </c>
      <c r="C50" s="300" t="s">
        <v>690</v>
      </c>
      <c r="D50" s="261" t="s">
        <v>601</v>
      </c>
      <c r="E50" s="302"/>
      <c r="F50" s="263">
        <v>0</v>
      </c>
      <c r="G50" s="303">
        <v>0.25</v>
      </c>
      <c r="H50" s="304"/>
      <c r="I50" s="737"/>
      <c r="J50" s="38"/>
      <c r="K50" s="243"/>
    </row>
    <row r="51" spans="2:11" ht="21.95" customHeight="1">
      <c r="B51" s="274">
        <v>3</v>
      </c>
      <c r="C51" s="300" t="s">
        <v>691</v>
      </c>
      <c r="D51" s="261" t="s">
        <v>601</v>
      </c>
      <c r="E51" s="302"/>
      <c r="F51" s="263">
        <v>0</v>
      </c>
      <c r="G51" s="303">
        <v>0.25</v>
      </c>
      <c r="H51" s="304"/>
      <c r="I51" s="737"/>
      <c r="J51" s="38"/>
      <c r="K51" s="243"/>
    </row>
    <row r="52" spans="2:11" ht="21.95" customHeight="1" thickBot="1">
      <c r="B52" s="305">
        <v>4</v>
      </c>
      <c r="C52" s="306" t="s">
        <v>692</v>
      </c>
      <c r="D52" s="307" t="s">
        <v>601</v>
      </c>
      <c r="E52" s="308"/>
      <c r="F52" s="309">
        <v>0</v>
      </c>
      <c r="G52" s="310">
        <v>0.25</v>
      </c>
      <c r="H52" s="311"/>
      <c r="I52" s="738"/>
      <c r="J52" s="38"/>
      <c r="K52" s="245"/>
    </row>
  </sheetData>
  <sheetProtection sheet="1" objects="1" scenarios="1" selectLockedCells="1" selectUnlockedCells="1"/>
  <mergeCells count="15">
    <mergeCell ref="B47:C47"/>
    <mergeCell ref="I49:I52"/>
    <mergeCell ref="B1:I2"/>
    <mergeCell ref="M2:T2"/>
    <mergeCell ref="B3:I3"/>
    <mergeCell ref="O3:R3"/>
    <mergeCell ref="B4:I4"/>
    <mergeCell ref="R5:R6"/>
    <mergeCell ref="I6:I7"/>
    <mergeCell ref="R10:R11"/>
    <mergeCell ref="I9:I11"/>
    <mergeCell ref="B12:C12"/>
    <mergeCell ref="I14:I23"/>
    <mergeCell ref="I25:I46"/>
    <mergeCell ref="E8:F8"/>
  </mergeCells>
  <phoneticPr fontId="130" type="noConversion"/>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3352F"/>
  </sheetPr>
  <dimension ref="B1:AP57"/>
  <sheetViews>
    <sheetView topLeftCell="A17" zoomScale="90" zoomScaleNormal="90" workbookViewId="0">
      <selection activeCell="Q42" sqref="Q42"/>
    </sheetView>
  </sheetViews>
  <sheetFormatPr defaultColWidth="10.875" defaultRowHeight="15.95"/>
  <cols>
    <col min="1" max="1" width="5.875" style="1" customWidth="1"/>
    <col min="2" max="2" width="9" style="1" customWidth="1"/>
    <col min="3" max="3" width="14.875" style="1" customWidth="1"/>
    <col min="4" max="4" width="10.875" style="1"/>
    <col min="5" max="5" width="2.125" style="1" customWidth="1"/>
    <col min="6" max="6" width="10.875" style="1"/>
    <col min="7" max="7" width="15.875" style="1" customWidth="1"/>
    <col min="8" max="8" width="3.125" style="1" customWidth="1"/>
    <col min="9" max="9" width="10.875" style="1"/>
    <col min="10" max="10" width="15.875" style="1" customWidth="1"/>
    <col min="11" max="11" width="10.875" style="1"/>
    <col min="12" max="12" width="6.375" style="1" customWidth="1"/>
    <col min="13" max="13" width="8.625" style="1" customWidth="1"/>
    <col min="14" max="16" width="10.875" style="1"/>
    <col min="17" max="17" width="13.875" style="1" customWidth="1"/>
    <col min="18" max="18" width="23" style="1" customWidth="1"/>
    <col min="19" max="19" width="10.875" style="1"/>
    <col min="20" max="20" width="7.625" style="1" customWidth="1"/>
    <col min="21" max="21" width="10.875" style="1" customWidth="1"/>
    <col min="22" max="22" width="5.625" style="1" customWidth="1"/>
    <col min="23" max="23" width="8.625" style="1" customWidth="1"/>
    <col min="24" max="26" width="10.875" style="1"/>
    <col min="27" max="27" width="15.125" style="1" customWidth="1"/>
    <col min="28" max="29" width="10.875" style="1"/>
    <col min="30" max="30" width="18.125" style="1" customWidth="1"/>
    <col min="31" max="31" width="23.875" style="1" customWidth="1"/>
    <col min="32" max="32" width="11.875" style="1" customWidth="1"/>
    <col min="33" max="39" width="10.875" style="1" customWidth="1"/>
    <col min="40" max="40" width="6.875" style="1" customWidth="1"/>
    <col min="41" max="41" width="12.875" style="1" customWidth="1"/>
    <col min="42" max="42" width="12.375" style="1" customWidth="1"/>
    <col min="43" max="43" width="18.125" style="1" customWidth="1"/>
    <col min="44" max="16384" width="10.875" style="1"/>
  </cols>
  <sheetData>
    <row r="1" spans="2:42" ht="17.100000000000001" thickBot="1"/>
    <row r="2" spans="2:42" ht="21.95" customHeight="1">
      <c r="B2" s="773" t="s">
        <v>585</v>
      </c>
      <c r="C2" s="774"/>
      <c r="D2" s="774"/>
      <c r="E2" s="774"/>
      <c r="F2" s="774"/>
      <c r="G2" s="774"/>
      <c r="H2" s="774"/>
      <c r="I2" s="774"/>
      <c r="J2" s="774"/>
      <c r="K2" s="774"/>
      <c r="L2" s="774"/>
      <c r="M2" s="774"/>
      <c r="N2" s="774"/>
      <c r="O2" s="774"/>
      <c r="P2" s="774"/>
      <c r="Q2" s="774"/>
      <c r="R2" s="775"/>
    </row>
    <row r="3" spans="2:42" ht="23.1" customHeight="1">
      <c r="B3" s="776"/>
      <c r="C3" s="777"/>
      <c r="D3" s="777"/>
      <c r="E3" s="777"/>
      <c r="F3" s="777"/>
      <c r="G3" s="777"/>
      <c r="H3" s="777"/>
      <c r="I3" s="777"/>
      <c r="J3" s="777"/>
      <c r="K3" s="777"/>
      <c r="L3" s="777"/>
      <c r="M3" s="777"/>
      <c r="N3" s="777"/>
      <c r="O3" s="777"/>
      <c r="P3" s="777"/>
      <c r="Q3" s="777"/>
      <c r="R3" s="778"/>
    </row>
    <row r="4" spans="2:42" ht="42" customHeight="1">
      <c r="B4" s="746" t="s">
        <v>693</v>
      </c>
      <c r="C4" s="747"/>
      <c r="D4" s="747"/>
      <c r="E4" s="747"/>
      <c r="F4" s="747"/>
      <c r="G4" s="747"/>
      <c r="H4" s="747"/>
      <c r="I4" s="747"/>
      <c r="J4" s="747"/>
      <c r="K4" s="747"/>
      <c r="L4" s="747"/>
      <c r="M4" s="747"/>
      <c r="N4" s="747"/>
      <c r="O4" s="747"/>
      <c r="P4" s="747"/>
      <c r="Q4" s="747"/>
      <c r="R4" s="748"/>
      <c r="AE4" s="1" t="s">
        <v>694</v>
      </c>
      <c r="AF4" s="1" t="s">
        <v>695</v>
      </c>
      <c r="AJ4" s="1" t="s">
        <v>696</v>
      </c>
      <c r="AK4" s="1">
        <f>AK33</f>
        <v>2</v>
      </c>
      <c r="AL4" s="1">
        <v>4</v>
      </c>
      <c r="AO4" s="1" t="s">
        <v>697</v>
      </c>
      <c r="AP4" s="1" t="s">
        <v>698</v>
      </c>
    </row>
    <row r="5" spans="2:42" ht="21" customHeight="1" thickBot="1">
      <c r="B5" s="759"/>
      <c r="C5" s="760"/>
      <c r="D5" s="760"/>
      <c r="E5" s="760"/>
      <c r="F5" s="760"/>
      <c r="G5" s="760"/>
      <c r="H5" s="760"/>
      <c r="I5" s="760"/>
      <c r="J5" s="760"/>
      <c r="K5" s="760"/>
      <c r="L5" s="760"/>
      <c r="M5" s="760"/>
      <c r="N5" s="760"/>
      <c r="O5" s="760"/>
      <c r="P5" s="760"/>
      <c r="Q5" s="760"/>
      <c r="R5" s="761"/>
      <c r="AE5" s="1" t="e">
        <f>'[1]Capacidad Instalada'!B7</f>
        <v>#REF!</v>
      </c>
      <c r="AF5" s="1" t="e">
        <f>'[1]Capacidad Instalada'!O9</f>
        <v>#REF!</v>
      </c>
      <c r="AJ5" s="1" t="s">
        <v>699</v>
      </c>
      <c r="AK5" s="1" t="e">
        <f>[1]Criterios!H14</f>
        <v>#REF!</v>
      </c>
      <c r="AL5" s="1">
        <v>4</v>
      </c>
      <c r="AO5" s="1" t="s">
        <v>700</v>
      </c>
      <c r="AP5" s="6" t="s">
        <v>701</v>
      </c>
    </row>
    <row r="6" spans="2:42" ht="26.1" thickBot="1">
      <c r="B6" s="779" t="s">
        <v>702</v>
      </c>
      <c r="C6" s="780"/>
      <c r="D6" s="780"/>
      <c r="E6" s="781"/>
      <c r="F6" s="782" t="s">
        <v>5</v>
      </c>
      <c r="G6" s="783"/>
      <c r="H6" s="784"/>
      <c r="I6" s="785" t="s">
        <v>125</v>
      </c>
      <c r="J6" s="780"/>
      <c r="K6" s="785" t="s">
        <v>597</v>
      </c>
      <c r="L6" s="780"/>
      <c r="M6" s="781"/>
      <c r="N6" s="785" t="s">
        <v>703</v>
      </c>
      <c r="O6" s="780"/>
      <c r="P6" s="780"/>
      <c r="Q6" s="786" t="s">
        <v>704</v>
      </c>
      <c r="R6" s="787"/>
      <c r="AE6" s="1" t="e">
        <f>'[1]Capacidad Instalada'!B20</f>
        <v>#REF!</v>
      </c>
      <c r="AF6" s="1" t="e">
        <f>'[1]Capacidad Instalada'!O22</f>
        <v>#REF!</v>
      </c>
      <c r="AJ6" s="1" t="s">
        <v>8</v>
      </c>
      <c r="AK6" s="1" t="e">
        <f>[1]Criterios!H25</f>
        <v>#REF!</v>
      </c>
      <c r="AL6" s="1">
        <v>4</v>
      </c>
      <c r="AO6" s="1" t="s">
        <v>705</v>
      </c>
      <c r="AP6" s="1" t="s">
        <v>706</v>
      </c>
    </row>
    <row r="7" spans="2:42" ht="15.95" customHeight="1">
      <c r="B7" s="790">
        <f>Criterios!M7</f>
        <v>0</v>
      </c>
      <c r="C7" s="791"/>
      <c r="D7" s="791"/>
      <c r="E7" s="792"/>
      <c r="F7" s="796">
        <f>Criterios!O7</f>
        <v>0</v>
      </c>
      <c r="G7" s="791"/>
      <c r="H7" s="792"/>
      <c r="I7" s="796">
        <f>Criterios!P7</f>
        <v>0.15000000000000002</v>
      </c>
      <c r="J7" s="791"/>
      <c r="K7" s="796">
        <f>Graficos!F36*0.1</f>
        <v>0.15000000000000002</v>
      </c>
      <c r="L7" s="791"/>
      <c r="M7" s="792"/>
      <c r="N7" s="763">
        <f>Criterios!R7</f>
        <v>0.10500000000000001</v>
      </c>
      <c r="O7" s="764"/>
      <c r="P7" s="764"/>
      <c r="Q7" s="767" t="str">
        <f>IF(N7&gt;=1.5,"Aprobado para visita","No aprobado")</f>
        <v>No aprobado</v>
      </c>
      <c r="R7" s="768"/>
      <c r="AE7" s="1" t="e">
        <f>'[1]Capacidad Instalada'!B13</f>
        <v>#REF!</v>
      </c>
      <c r="AF7" s="1" t="e">
        <f>'[1]Capacidad Instalada'!O15</f>
        <v>#REF!</v>
      </c>
      <c r="AK7" s="1" t="e">
        <f>AVERAGE(AK4:AK6)</f>
        <v>#REF!</v>
      </c>
      <c r="AO7" s="1" t="s">
        <v>707</v>
      </c>
      <c r="AP7" s="1" t="s">
        <v>708</v>
      </c>
    </row>
    <row r="8" spans="2:42" ht="15.95" customHeight="1">
      <c r="B8" s="790"/>
      <c r="C8" s="791"/>
      <c r="D8" s="791"/>
      <c r="E8" s="792"/>
      <c r="F8" s="796"/>
      <c r="G8" s="791"/>
      <c r="H8" s="792"/>
      <c r="I8" s="796"/>
      <c r="J8" s="791"/>
      <c r="K8" s="796"/>
      <c r="L8" s="791"/>
      <c r="M8" s="792"/>
      <c r="N8" s="763"/>
      <c r="O8" s="764"/>
      <c r="P8" s="764"/>
      <c r="Q8" s="769"/>
      <c r="R8" s="770"/>
      <c r="AE8" s="1" t="e">
        <f>'[1]Capacidad Instalada'!#REF!</f>
        <v>#REF!</v>
      </c>
      <c r="AF8" s="1" t="e">
        <f>'[1]Capacidad Instalada'!#REF!</f>
        <v>#REF!</v>
      </c>
    </row>
    <row r="9" spans="2:42" ht="15.95" customHeight="1">
      <c r="B9" s="790"/>
      <c r="C9" s="791"/>
      <c r="D9" s="791"/>
      <c r="E9" s="792"/>
      <c r="F9" s="796"/>
      <c r="G9" s="791"/>
      <c r="H9" s="792"/>
      <c r="I9" s="796"/>
      <c r="J9" s="791"/>
      <c r="K9" s="796"/>
      <c r="L9" s="791"/>
      <c r="M9" s="792"/>
      <c r="N9" s="763"/>
      <c r="O9" s="764"/>
      <c r="P9" s="764"/>
      <c r="Q9" s="769"/>
      <c r="R9" s="770"/>
      <c r="AE9" s="1" t="e">
        <f>'[1]Capacidad Instalada'!B29</f>
        <v>#REF!</v>
      </c>
      <c r="AF9" s="1" t="e">
        <f>'[1]Capacidad Instalada'!O31</f>
        <v>#REF!</v>
      </c>
    </row>
    <row r="10" spans="2:42" ht="17.100000000000001" thickBot="1">
      <c r="B10" s="793"/>
      <c r="C10" s="794"/>
      <c r="D10" s="794"/>
      <c r="E10" s="795"/>
      <c r="F10" s="797"/>
      <c r="G10" s="794"/>
      <c r="H10" s="795"/>
      <c r="I10" s="797"/>
      <c r="J10" s="794"/>
      <c r="K10" s="797"/>
      <c r="L10" s="794"/>
      <c r="M10" s="795"/>
      <c r="N10" s="765"/>
      <c r="O10" s="766"/>
      <c r="P10" s="766"/>
      <c r="Q10" s="771"/>
      <c r="R10" s="772"/>
      <c r="V10" s="8"/>
      <c r="W10" s="8"/>
      <c r="AB10" s="8"/>
      <c r="AE10" s="1" t="e">
        <f>'[1]Capacidad Instalada'!B34</f>
        <v>#REF!</v>
      </c>
      <c r="AF10" s="1" t="e">
        <f>'[1]Capacidad Instalada'!O36</f>
        <v>#REF!</v>
      </c>
    </row>
    <row r="11" spans="2:42">
      <c r="B11" s="246"/>
      <c r="C11" s="5"/>
      <c r="D11" s="5"/>
      <c r="E11" s="5"/>
      <c r="F11" s="5"/>
      <c r="G11" s="5"/>
      <c r="H11" s="5"/>
      <c r="I11" s="5"/>
      <c r="J11" s="5"/>
      <c r="K11" s="5"/>
      <c r="L11" s="5"/>
      <c r="M11" s="5"/>
      <c r="N11" s="5"/>
      <c r="O11" s="5"/>
      <c r="P11" s="5"/>
      <c r="Q11" s="5"/>
      <c r="R11" s="247"/>
      <c r="T11"/>
      <c r="V11" s="9"/>
      <c r="AB11" s="11"/>
      <c r="AE11" s="1" t="e">
        <f>'[1]Capacidad Instalada'!B44</f>
        <v>#REF!</v>
      </c>
      <c r="AF11" s="1" t="e">
        <f>'[1]Capacidad Instalada'!O46</f>
        <v>#REF!</v>
      </c>
    </row>
    <row r="12" spans="2:42">
      <c r="B12" s="246"/>
      <c r="C12" s="5"/>
      <c r="D12" s="5"/>
      <c r="E12" s="5"/>
      <c r="F12" s="5"/>
      <c r="G12" s="5"/>
      <c r="H12" s="5"/>
      <c r="I12" s="5"/>
      <c r="J12" s="5"/>
      <c r="K12" s="5"/>
      <c r="L12" s="5"/>
      <c r="M12" s="5"/>
      <c r="N12" s="5"/>
      <c r="O12" s="5"/>
      <c r="P12" s="5"/>
      <c r="Q12" s="5"/>
      <c r="R12" s="247"/>
      <c r="V12" s="9"/>
      <c r="AE12" s="1" t="e">
        <f>'[1]Capacidad Instalada'!B48</f>
        <v>#REF!</v>
      </c>
      <c r="AF12" s="1" t="e">
        <f>'[1]Capacidad Instalada'!O50</f>
        <v>#REF!</v>
      </c>
    </row>
    <row r="13" spans="2:42">
      <c r="B13" s="246"/>
      <c r="C13" s="5"/>
      <c r="D13" s="5"/>
      <c r="E13" s="5"/>
      <c r="F13" s="5"/>
      <c r="G13" s="5"/>
      <c r="H13" s="5"/>
      <c r="I13" s="5"/>
      <c r="J13" s="5"/>
      <c r="K13" s="5"/>
      <c r="L13" s="5"/>
      <c r="M13" s="5"/>
      <c r="N13" s="5"/>
      <c r="O13" s="5"/>
      <c r="P13" s="5"/>
      <c r="Q13" s="5"/>
      <c r="R13" s="247"/>
      <c r="V13" s="9"/>
      <c r="W13" s="9"/>
      <c r="AB13" s="10"/>
      <c r="AE13" s="1" t="s">
        <v>709</v>
      </c>
      <c r="AF13" s="1" t="e">
        <f>AVERAGE(AF5:AF12)</f>
        <v>#REF!</v>
      </c>
    </row>
    <row r="14" spans="2:42">
      <c r="B14" s="246"/>
      <c r="C14" s="5"/>
      <c r="D14" s="5"/>
      <c r="E14" s="5"/>
      <c r="F14" s="5"/>
      <c r="G14" s="5"/>
      <c r="H14" s="5"/>
      <c r="I14" s="5"/>
      <c r="J14" s="5"/>
      <c r="K14" s="5"/>
      <c r="L14" s="5"/>
      <c r="M14" s="5"/>
      <c r="N14" s="5"/>
      <c r="O14" s="5"/>
      <c r="P14" s="5"/>
      <c r="Q14" s="5"/>
      <c r="R14" s="247"/>
      <c r="V14" s="9"/>
      <c r="W14" s="9"/>
      <c r="AB14" s="10"/>
    </row>
    <row r="15" spans="2:42">
      <c r="B15" s="246"/>
      <c r="C15" s="5"/>
      <c r="D15" s="5"/>
      <c r="E15" s="5"/>
      <c r="F15" s="5"/>
      <c r="G15" s="5"/>
      <c r="H15" s="5"/>
      <c r="I15" s="5"/>
      <c r="J15" s="5"/>
      <c r="K15" s="5"/>
      <c r="L15" s="5"/>
      <c r="M15" s="5"/>
      <c r="N15" s="5"/>
      <c r="O15" s="5"/>
      <c r="P15" s="5"/>
      <c r="Q15" s="5"/>
      <c r="R15" s="247"/>
      <c r="V15" s="9"/>
      <c r="W15" s="9"/>
      <c r="AB15" s="10"/>
      <c r="AE15" s="1" t="s">
        <v>710</v>
      </c>
      <c r="AF15" s="1" t="e">
        <f>[1]Proyecto!O12</f>
        <v>#REF!</v>
      </c>
    </row>
    <row r="16" spans="2:42">
      <c r="B16" s="246"/>
      <c r="C16" s="5"/>
      <c r="D16" s="5"/>
      <c r="E16" s="5"/>
      <c r="F16" s="5"/>
      <c r="G16" s="5"/>
      <c r="H16" s="5"/>
      <c r="I16" s="5"/>
      <c r="J16" s="5"/>
      <c r="K16" s="5"/>
      <c r="L16" s="5"/>
      <c r="M16" s="5"/>
      <c r="N16" s="5"/>
      <c r="O16" s="5"/>
      <c r="P16" s="5"/>
      <c r="Q16" s="5"/>
      <c r="R16" s="247"/>
      <c r="V16" s="9"/>
      <c r="W16" s="9"/>
      <c r="AB16" s="10"/>
      <c r="AE16" s="1" t="s">
        <v>650</v>
      </c>
      <c r="AF16" s="1" t="e">
        <f>[1]Proyecto!O17</f>
        <v>#REF!</v>
      </c>
    </row>
    <row r="17" spans="2:37">
      <c r="B17" s="246"/>
      <c r="C17" s="5"/>
      <c r="D17" s="5"/>
      <c r="E17" s="5"/>
      <c r="F17" s="5"/>
      <c r="G17" s="5"/>
      <c r="H17" s="5"/>
      <c r="I17" s="5"/>
      <c r="J17" s="5"/>
      <c r="K17" s="5"/>
      <c r="L17" s="5"/>
      <c r="M17" s="5"/>
      <c r="N17" s="5"/>
      <c r="O17" s="5"/>
      <c r="P17" s="5"/>
      <c r="Q17" s="5"/>
      <c r="R17" s="247"/>
      <c r="V17" s="9"/>
      <c r="W17" s="9"/>
      <c r="AB17" s="10"/>
      <c r="AE17" s="1" t="s">
        <v>711</v>
      </c>
      <c r="AF17" s="1" t="e">
        <f>[1]Proyecto!O24</f>
        <v>#REF!</v>
      </c>
    </row>
    <row r="18" spans="2:37">
      <c r="B18" s="246"/>
      <c r="C18" s="5"/>
      <c r="D18" s="5"/>
      <c r="E18" s="5"/>
      <c r="F18" s="5"/>
      <c r="G18" s="5"/>
      <c r="H18" s="5"/>
      <c r="I18" s="5"/>
      <c r="J18" s="5"/>
      <c r="K18" s="5"/>
      <c r="L18" s="5"/>
      <c r="M18" s="5"/>
      <c r="N18" s="5"/>
      <c r="O18" s="5"/>
      <c r="P18" s="5"/>
      <c r="Q18" s="5"/>
      <c r="R18" s="247"/>
      <c r="V18" s="9"/>
      <c r="W18" s="9"/>
      <c r="AB18" s="9"/>
      <c r="AE18" s="1" t="s">
        <v>712</v>
      </c>
      <c r="AF18" s="1" t="e">
        <f>[1]Criterios!#REF!</f>
        <v>#REF!</v>
      </c>
    </row>
    <row r="19" spans="2:37">
      <c r="B19" s="246"/>
      <c r="C19" s="5"/>
      <c r="D19" s="5"/>
      <c r="E19" s="5"/>
      <c r="F19" s="5"/>
      <c r="G19" s="5"/>
      <c r="H19" s="5"/>
      <c r="I19" s="5"/>
      <c r="J19" s="5"/>
      <c r="K19" s="5"/>
      <c r="L19" s="5"/>
      <c r="M19" s="5"/>
      <c r="N19" s="5"/>
      <c r="O19" s="5"/>
      <c r="P19" s="5"/>
      <c r="Q19" s="5"/>
      <c r="R19" s="247"/>
      <c r="V19" s="9"/>
      <c r="W19" s="9"/>
      <c r="X19" s="12"/>
      <c r="Y19" s="12"/>
      <c r="Z19" s="12"/>
      <c r="AA19" s="9"/>
      <c r="AB19" s="9"/>
      <c r="AE19" s="1" t="s">
        <v>683</v>
      </c>
      <c r="AF19" s="1" t="e">
        <f>[1]Proyecto!O58</f>
        <v>#REF!</v>
      </c>
    </row>
    <row r="20" spans="2:37">
      <c r="B20" s="246"/>
      <c r="C20" s="5"/>
      <c r="D20" s="5"/>
      <c r="E20" s="5"/>
      <c r="F20" s="5"/>
      <c r="G20" s="5"/>
      <c r="H20" s="5"/>
      <c r="I20" s="5"/>
      <c r="J20" s="5"/>
      <c r="K20" s="5"/>
      <c r="L20" s="5"/>
      <c r="M20" s="5"/>
      <c r="N20" s="5"/>
      <c r="O20" s="5"/>
      <c r="P20" s="5"/>
      <c r="Q20" s="5"/>
      <c r="R20" s="247"/>
      <c r="V20" s="9"/>
      <c r="W20" s="9"/>
      <c r="X20" s="9"/>
      <c r="Y20" s="9"/>
      <c r="Z20" s="9"/>
      <c r="AA20" s="9"/>
      <c r="AB20" s="9"/>
    </row>
    <row r="21" spans="2:37">
      <c r="B21" s="246"/>
      <c r="C21" s="5"/>
      <c r="D21" s="5"/>
      <c r="E21" s="5"/>
      <c r="F21" s="5"/>
      <c r="G21" s="5"/>
      <c r="H21" s="5"/>
      <c r="I21" s="5"/>
      <c r="J21" s="5"/>
      <c r="K21" s="5"/>
      <c r="L21" s="5"/>
      <c r="M21" s="5"/>
      <c r="N21" s="5"/>
      <c r="O21" s="5"/>
      <c r="P21" s="5"/>
      <c r="Q21" s="5"/>
      <c r="R21" s="247"/>
    </row>
    <row r="22" spans="2:37">
      <c r="B22" s="246"/>
      <c r="C22" s="5"/>
      <c r="D22" s="5"/>
      <c r="E22" s="5"/>
      <c r="F22" s="5"/>
      <c r="G22" s="5"/>
      <c r="H22" s="5"/>
      <c r="I22" s="5"/>
      <c r="J22" s="5"/>
      <c r="K22" s="5"/>
      <c r="L22" s="5"/>
      <c r="M22" s="5"/>
      <c r="N22" s="5"/>
      <c r="O22" s="5"/>
      <c r="P22" s="5"/>
      <c r="Q22" s="5"/>
      <c r="R22" s="247"/>
    </row>
    <row r="23" spans="2:37">
      <c r="B23" s="246"/>
      <c r="C23" s="5"/>
      <c r="D23" s="5"/>
      <c r="E23" s="5"/>
      <c r="F23" s="5"/>
      <c r="G23" s="5"/>
      <c r="H23" s="5"/>
      <c r="I23" s="5"/>
      <c r="J23" s="5"/>
      <c r="K23" s="5"/>
      <c r="L23" s="5"/>
      <c r="M23" s="5"/>
      <c r="N23" s="5"/>
      <c r="O23" s="5"/>
      <c r="P23" s="5"/>
      <c r="Q23" s="5"/>
      <c r="R23" s="247"/>
    </row>
    <row r="24" spans="2:37">
      <c r="B24" s="246"/>
      <c r="C24" s="5"/>
      <c r="D24" s="5"/>
      <c r="E24" s="5"/>
      <c r="F24" s="5"/>
      <c r="G24" s="5"/>
      <c r="H24" s="5"/>
      <c r="I24" s="5"/>
      <c r="J24" s="5"/>
      <c r="K24" s="5"/>
      <c r="L24" s="5"/>
      <c r="M24" s="5"/>
      <c r="N24" s="5"/>
      <c r="O24" s="5"/>
      <c r="P24" s="5"/>
      <c r="Q24" s="5"/>
      <c r="R24" s="247"/>
    </row>
    <row r="25" spans="2:37">
      <c r="B25" s="246"/>
      <c r="C25" s="5"/>
      <c r="D25" s="5"/>
      <c r="E25" s="5"/>
      <c r="F25" s="5"/>
      <c r="G25" s="5"/>
      <c r="H25" s="5"/>
      <c r="I25" s="5"/>
      <c r="J25" s="5"/>
      <c r="K25" s="5"/>
      <c r="L25" s="5"/>
      <c r="M25" s="5"/>
      <c r="N25" s="5"/>
      <c r="O25" s="5"/>
      <c r="P25" s="5"/>
      <c r="Q25" s="5"/>
      <c r="R25" s="247"/>
    </row>
    <row r="26" spans="2:37">
      <c r="B26" s="246"/>
      <c r="C26" s="5"/>
      <c r="D26" s="5"/>
      <c r="E26" s="5"/>
      <c r="F26" s="5"/>
      <c r="G26" s="5"/>
      <c r="H26" s="5"/>
      <c r="I26" s="5"/>
      <c r="J26" s="5"/>
      <c r="K26" s="5"/>
      <c r="L26" s="5"/>
      <c r="M26" s="5"/>
      <c r="N26" s="5"/>
      <c r="O26" s="5"/>
      <c r="P26" s="5"/>
      <c r="Q26" s="5"/>
      <c r="R26" s="247"/>
      <c r="AF26" s="1" t="e">
        <f>AVERAGE(AF15:AF25)</f>
        <v>#REF!</v>
      </c>
    </row>
    <row r="27" spans="2:37">
      <c r="B27" s="246"/>
      <c r="C27" s="5"/>
      <c r="D27" s="5"/>
      <c r="E27" s="5"/>
      <c r="F27" s="5"/>
      <c r="G27" s="5"/>
      <c r="H27" s="5"/>
      <c r="I27" s="5"/>
      <c r="J27" s="5"/>
      <c r="K27" s="5"/>
      <c r="L27" s="5"/>
      <c r="M27" s="5"/>
      <c r="N27" s="5"/>
      <c r="O27" s="5"/>
      <c r="P27" s="5"/>
      <c r="Q27" s="5"/>
      <c r="R27" s="247"/>
      <c r="AK27" s="1" t="s">
        <v>613</v>
      </c>
    </row>
    <row r="28" spans="2:37">
      <c r="B28" s="246"/>
      <c r="C28" s="5"/>
      <c r="D28" s="5"/>
      <c r="E28" s="5"/>
      <c r="F28" s="5"/>
      <c r="G28" s="5"/>
      <c r="H28" s="5"/>
      <c r="I28" s="5"/>
      <c r="J28" s="5"/>
      <c r="K28" s="5"/>
      <c r="L28" s="5"/>
      <c r="M28" s="5"/>
      <c r="N28" s="5"/>
      <c r="O28" s="5"/>
      <c r="P28" s="5"/>
      <c r="Q28" s="5"/>
      <c r="R28" s="247"/>
      <c r="AF28" s="1" t="s">
        <v>696</v>
      </c>
    </row>
    <row r="29" spans="2:37">
      <c r="B29" s="246"/>
      <c r="C29" s="5"/>
      <c r="D29" s="5"/>
      <c r="E29" s="5"/>
      <c r="F29" s="5"/>
      <c r="G29" s="5"/>
      <c r="H29" s="5"/>
      <c r="I29" s="5"/>
      <c r="J29" s="5"/>
      <c r="K29" s="5"/>
      <c r="L29" s="5"/>
      <c r="M29" s="5"/>
      <c r="N29" s="5"/>
      <c r="O29" s="5"/>
      <c r="P29" s="5"/>
      <c r="Q29" s="5"/>
      <c r="R29" s="247"/>
      <c r="AF29" s="1" t="s">
        <v>713</v>
      </c>
      <c r="AK29" s="1">
        <v>1</v>
      </c>
    </row>
    <row r="30" spans="2:37">
      <c r="B30" s="246"/>
      <c r="C30" s="5"/>
      <c r="D30" s="5"/>
      <c r="E30" s="5"/>
      <c r="F30" s="5"/>
      <c r="G30" s="5"/>
      <c r="H30" s="5"/>
      <c r="I30" s="5"/>
      <c r="J30" s="5"/>
      <c r="K30" s="5"/>
      <c r="L30" s="5"/>
      <c r="M30" s="5"/>
      <c r="N30" s="5"/>
      <c r="O30" s="5"/>
      <c r="P30" s="5"/>
      <c r="Q30" s="5"/>
      <c r="R30" s="247"/>
      <c r="AF30" s="1" t="s">
        <v>714</v>
      </c>
      <c r="AK30" s="1">
        <v>2</v>
      </c>
    </row>
    <row r="31" spans="2:37">
      <c r="B31" s="246"/>
      <c r="C31" s="5"/>
      <c r="D31" s="5"/>
      <c r="E31" s="5"/>
      <c r="F31" s="5"/>
      <c r="G31" s="5"/>
      <c r="H31" s="5"/>
      <c r="I31" s="5"/>
      <c r="J31" s="5"/>
      <c r="K31" s="5"/>
      <c r="L31" s="5"/>
      <c r="M31" s="5"/>
      <c r="N31" s="5"/>
      <c r="O31" s="5"/>
      <c r="P31" s="5"/>
      <c r="Q31" s="5"/>
      <c r="R31" s="247"/>
      <c r="AF31" s="1" t="s">
        <v>715</v>
      </c>
      <c r="AK31" s="1">
        <v>3</v>
      </c>
    </row>
    <row r="32" spans="2:37">
      <c r="B32" s="246"/>
      <c r="C32" s="5"/>
      <c r="D32" s="5"/>
      <c r="E32" s="5"/>
      <c r="F32" s="5"/>
      <c r="G32" s="5"/>
      <c r="H32" s="5"/>
      <c r="I32" s="5"/>
      <c r="J32" s="5"/>
      <c r="K32" s="5"/>
      <c r="L32" s="5"/>
      <c r="M32" s="5"/>
      <c r="N32" s="5"/>
      <c r="O32" s="5"/>
      <c r="P32" s="5"/>
      <c r="Q32" s="5"/>
      <c r="R32" s="247"/>
      <c r="AF32" s="1" t="s">
        <v>716</v>
      </c>
      <c r="AK32" s="1">
        <v>2</v>
      </c>
    </row>
    <row r="33" spans="2:37">
      <c r="B33" s="246"/>
      <c r="C33" s="5"/>
      <c r="D33" s="5"/>
      <c r="E33" s="5"/>
      <c r="F33" s="5"/>
      <c r="G33" s="5"/>
      <c r="H33" s="5"/>
      <c r="I33" s="5"/>
      <c r="J33" s="5"/>
      <c r="K33" s="5"/>
      <c r="L33" s="5"/>
      <c r="M33" s="5"/>
      <c r="N33" s="5"/>
      <c r="O33" s="5"/>
      <c r="P33" s="5"/>
      <c r="Q33" s="5"/>
      <c r="R33" s="247"/>
      <c r="AK33" s="1">
        <f>AVERAGE(AK29:AK32)</f>
        <v>2</v>
      </c>
    </row>
    <row r="34" spans="2:37">
      <c r="B34" s="246"/>
      <c r="C34" s="5"/>
      <c r="D34" s="5"/>
      <c r="E34" s="5"/>
      <c r="F34" s="5"/>
      <c r="G34" s="5"/>
      <c r="H34" s="5"/>
      <c r="I34" s="5"/>
      <c r="J34" s="5"/>
      <c r="K34" s="5"/>
      <c r="L34" s="5"/>
      <c r="M34" s="5"/>
      <c r="N34" s="5"/>
      <c r="O34" s="5"/>
      <c r="P34" s="5"/>
      <c r="Q34" s="5"/>
      <c r="R34" s="247"/>
    </row>
    <row r="35" spans="2:37" ht="18.95">
      <c r="B35" s="788"/>
      <c r="C35" s="789"/>
      <c r="D35" s="5"/>
      <c r="E35" s="5"/>
      <c r="F35" s="5"/>
      <c r="G35" s="5"/>
      <c r="I35" s="5"/>
      <c r="J35" s="5"/>
      <c r="K35" s="5"/>
      <c r="L35" s="5"/>
      <c r="M35" s="5"/>
      <c r="N35" s="5"/>
      <c r="O35" s="5"/>
      <c r="P35" s="5"/>
      <c r="Q35" s="5"/>
      <c r="R35" s="247"/>
      <c r="AF35" s="1" t="e">
        <f>[1]Proyecto!#REF!</f>
        <v>#REF!</v>
      </c>
      <c r="AG35" s="1" t="e">
        <f>[1]Proyecto!#REF!</f>
        <v>#REF!</v>
      </c>
    </row>
    <row r="36" spans="2:37" ht="50.1" customHeight="1">
      <c r="B36" s="246"/>
      <c r="C36" s="5"/>
      <c r="D36" s="5"/>
      <c r="E36" s="5"/>
      <c r="F36" s="5"/>
      <c r="G36" s="5"/>
      <c r="H36" s="5"/>
      <c r="I36" s="5"/>
      <c r="J36" s="5"/>
      <c r="K36" s="5"/>
      <c r="L36" s="5"/>
      <c r="M36" s="5"/>
      <c r="N36" s="5"/>
      <c r="O36" s="5"/>
      <c r="P36" s="5"/>
      <c r="Q36" s="5"/>
      <c r="R36" s="247"/>
      <c r="AF36" s="1" t="e">
        <f>[1]Proyecto!#REF!</f>
        <v>#REF!</v>
      </c>
      <c r="AG36" s="1" t="e">
        <f>[1]Proyecto!#REF!</f>
        <v>#REF!</v>
      </c>
    </row>
    <row r="37" spans="2:37">
      <c r="B37" s="246"/>
      <c r="C37" s="248"/>
      <c r="D37" s="5"/>
      <c r="E37" s="5"/>
      <c r="F37" s="5"/>
      <c r="G37" s="5"/>
      <c r="H37" s="5"/>
      <c r="I37" s="5"/>
      <c r="J37" s="5"/>
      <c r="K37" s="5"/>
      <c r="L37" s="5"/>
      <c r="M37" s="5"/>
      <c r="N37" s="5"/>
      <c r="O37" s="5"/>
      <c r="P37" s="5"/>
      <c r="Q37" s="5"/>
      <c r="R37" s="247"/>
      <c r="AF37" s="1" t="e">
        <f>[1]Proyecto!#REF!</f>
        <v>#REF!</v>
      </c>
      <c r="AG37" s="1" t="e">
        <f>[1]Proyecto!#REF!</f>
        <v>#REF!</v>
      </c>
    </row>
    <row r="38" spans="2:37">
      <c r="B38" s="246"/>
      <c r="C38" s="248"/>
      <c r="D38" s="5"/>
      <c r="E38" s="5"/>
      <c r="F38" s="5"/>
      <c r="G38" s="5"/>
      <c r="H38" s="5"/>
      <c r="I38" s="5"/>
      <c r="J38" s="5"/>
      <c r="K38" s="5"/>
      <c r="L38" s="5"/>
      <c r="M38" s="5"/>
      <c r="N38" s="5"/>
      <c r="O38" s="5"/>
      <c r="P38" s="5"/>
      <c r="Q38" s="5"/>
      <c r="R38" s="247"/>
      <c r="AF38" s="1" t="e">
        <f>[1]Proyecto!#REF!</f>
        <v>#REF!</v>
      </c>
      <c r="AG38" s="1" t="e">
        <f>[1]Proyecto!#REF!</f>
        <v>#REF!</v>
      </c>
    </row>
    <row r="39" spans="2:37">
      <c r="B39" s="246"/>
      <c r="C39" s="248"/>
      <c r="D39" s="5"/>
      <c r="E39" s="5"/>
      <c r="F39" s="5"/>
      <c r="G39" s="5"/>
      <c r="H39" s="5"/>
      <c r="I39" s="5"/>
      <c r="J39" s="5"/>
      <c r="K39" s="5"/>
      <c r="L39" s="5"/>
      <c r="M39" s="5"/>
      <c r="N39" s="5"/>
      <c r="O39" s="5"/>
      <c r="P39" s="5"/>
      <c r="Q39" s="5"/>
      <c r="R39" s="247"/>
      <c r="AF39" s="1" t="e">
        <f>[1]Proyecto!#REF!</f>
        <v>#REF!</v>
      </c>
      <c r="AG39" s="1" t="e">
        <f>[1]Proyecto!#REF!</f>
        <v>#REF!</v>
      </c>
    </row>
    <row r="40" spans="2:37">
      <c r="B40" s="246"/>
      <c r="C40" s="248"/>
      <c r="D40" s="5"/>
      <c r="E40" s="5"/>
      <c r="F40" s="5"/>
      <c r="G40" s="5"/>
      <c r="H40" s="5"/>
      <c r="I40" s="5"/>
      <c r="J40" s="5"/>
      <c r="K40" s="5"/>
      <c r="L40" s="762" t="s">
        <v>717</v>
      </c>
      <c r="M40" s="762"/>
      <c r="N40" s="762"/>
      <c r="O40" s="762"/>
      <c r="P40" s="762"/>
      <c r="Q40" s="762"/>
      <c r="R40" s="247"/>
      <c r="AF40" s="1" t="e">
        <f>[1]Proyecto!#REF!</f>
        <v>#REF!</v>
      </c>
      <c r="AG40" s="1" t="e">
        <f>[1]Proyecto!#REF!</f>
        <v>#REF!</v>
      </c>
    </row>
    <row r="41" spans="2:37" ht="33" customHeight="1">
      <c r="B41" s="246"/>
      <c r="C41" s="5"/>
      <c r="D41" s="5"/>
      <c r="E41" s="5"/>
      <c r="F41" s="5"/>
      <c r="H41" s="5"/>
      <c r="I41" s="5"/>
      <c r="K41" s="5"/>
      <c r="L41" s="762"/>
      <c r="M41" s="762"/>
      <c r="N41" s="762"/>
      <c r="O41" s="762"/>
      <c r="P41" s="762"/>
      <c r="Q41" s="762"/>
      <c r="R41" s="247"/>
    </row>
    <row r="42" spans="2:37" ht="23.1">
      <c r="B42" s="246"/>
      <c r="C42" s="5"/>
      <c r="D42" s="5"/>
      <c r="E42" s="5"/>
      <c r="F42" s="5"/>
      <c r="G42" s="5"/>
      <c r="H42" s="5"/>
      <c r="I42" s="5"/>
      <c r="J42" s="5"/>
      <c r="K42" s="5"/>
      <c r="L42" s="798" t="s">
        <v>718</v>
      </c>
      <c r="M42" s="798"/>
      <c r="N42" s="798"/>
      <c r="O42" s="798"/>
      <c r="P42" s="798"/>
      <c r="Q42" s="252">
        <f>Graficos!F31</f>
        <v>0</v>
      </c>
      <c r="R42" s="247"/>
    </row>
    <row r="43" spans="2:37" ht="23.1">
      <c r="B43" s="246"/>
      <c r="C43" s="5"/>
      <c r="D43" s="5"/>
      <c r="E43" s="5"/>
      <c r="F43" s="5"/>
      <c r="G43" s="5"/>
      <c r="I43" s="5"/>
      <c r="J43" s="5"/>
      <c r="K43" s="5"/>
      <c r="L43" s="798" t="s">
        <v>719</v>
      </c>
      <c r="M43" s="798"/>
      <c r="N43" s="798"/>
      <c r="O43" s="798"/>
      <c r="P43" s="798"/>
      <c r="Q43" s="252">
        <f>Graficos!F32</f>
        <v>0</v>
      </c>
      <c r="R43" s="247"/>
    </row>
    <row r="44" spans="2:37" ht="23.1">
      <c r="B44" s="246"/>
      <c r="C44" s="5"/>
      <c r="D44" s="5"/>
      <c r="E44" s="5"/>
      <c r="F44" s="5"/>
      <c r="G44" s="5"/>
      <c r="H44" s="5"/>
      <c r="I44" s="5"/>
      <c r="J44" s="5"/>
      <c r="K44" s="5"/>
      <c r="L44" s="798" t="s">
        <v>720</v>
      </c>
      <c r="M44" s="798"/>
      <c r="N44" s="798"/>
      <c r="O44" s="798"/>
      <c r="P44" s="798"/>
      <c r="Q44" s="252">
        <f>Graficos!F33</f>
        <v>0</v>
      </c>
      <c r="R44" s="247"/>
    </row>
    <row r="45" spans="2:37" ht="23.1">
      <c r="B45" s="246"/>
      <c r="C45" s="5"/>
      <c r="D45" s="5"/>
      <c r="E45" s="5"/>
      <c r="F45" s="5"/>
      <c r="G45" s="5"/>
      <c r="H45" s="5"/>
      <c r="I45" s="5"/>
      <c r="J45" s="5"/>
      <c r="K45" s="5"/>
      <c r="L45" s="798" t="s">
        <v>683</v>
      </c>
      <c r="M45" s="798"/>
      <c r="N45" s="798"/>
      <c r="O45" s="798"/>
      <c r="P45" s="798"/>
      <c r="Q45" s="252">
        <f>Graficos!F34</f>
        <v>0</v>
      </c>
      <c r="R45" s="247"/>
    </row>
    <row r="46" spans="2:37" ht="23.1">
      <c r="B46" s="246"/>
      <c r="C46" s="5"/>
      <c r="D46" s="5"/>
      <c r="E46" s="5"/>
      <c r="F46" s="5"/>
      <c r="G46" s="5"/>
      <c r="H46" s="5"/>
      <c r="I46" s="5"/>
      <c r="J46" s="5"/>
      <c r="K46" s="5"/>
      <c r="L46" s="798" t="s">
        <v>721</v>
      </c>
      <c r="M46" s="798"/>
      <c r="N46" s="798"/>
      <c r="O46" s="798"/>
      <c r="P46" s="798"/>
      <c r="Q46" s="252">
        <f>Graficos!F35</f>
        <v>1.5</v>
      </c>
      <c r="R46" s="247"/>
    </row>
    <row r="47" spans="2:37" ht="23.1">
      <c r="B47" s="246"/>
      <c r="C47" s="5"/>
      <c r="D47" s="5"/>
      <c r="E47" s="5"/>
      <c r="F47" s="5"/>
      <c r="G47" s="5"/>
      <c r="H47" s="5"/>
      <c r="I47" s="5"/>
      <c r="J47" s="5"/>
      <c r="K47" s="5"/>
      <c r="L47" s="799" t="s">
        <v>722</v>
      </c>
      <c r="M47" s="799"/>
      <c r="N47" s="799"/>
      <c r="O47" s="799"/>
      <c r="P47" s="799"/>
      <c r="Q47" s="253">
        <f>SUM(Q42:Q46)</f>
        <v>1.5</v>
      </c>
      <c r="R47" s="247"/>
    </row>
    <row r="48" spans="2:37" ht="35.1" customHeight="1">
      <c r="B48" s="246"/>
      <c r="C48" s="5"/>
      <c r="D48" s="5"/>
      <c r="E48" s="5"/>
      <c r="F48" s="5"/>
      <c r="G48" s="5"/>
      <c r="H48" s="5"/>
      <c r="I48" s="5"/>
      <c r="J48" s="5"/>
      <c r="K48" s="5"/>
      <c r="L48" s="800" t="s">
        <v>723</v>
      </c>
      <c r="M48" s="800"/>
      <c r="N48" s="800"/>
      <c r="O48" s="800"/>
      <c r="P48" s="800"/>
      <c r="Q48" s="254" t="str">
        <f>Graficos!F37</f>
        <v>Riesgo</v>
      </c>
      <c r="R48" s="247"/>
    </row>
    <row r="49" spans="2:20">
      <c r="B49" s="246"/>
      <c r="C49" s="5"/>
      <c r="D49" s="5"/>
      <c r="E49" s="5"/>
      <c r="F49" s="5"/>
      <c r="G49" s="5"/>
      <c r="H49" s="5"/>
      <c r="I49" s="5"/>
      <c r="J49" s="5"/>
      <c r="K49" s="5"/>
      <c r="L49" s="5"/>
      <c r="M49" s="5"/>
      <c r="N49" s="5"/>
      <c r="O49" s="5"/>
      <c r="P49" s="5"/>
      <c r="Q49" s="5"/>
      <c r="R49" s="247"/>
    </row>
    <row r="50" spans="2:20">
      <c r="B50" s="246"/>
      <c r="C50" s="5"/>
      <c r="D50" s="5"/>
      <c r="E50" s="5"/>
      <c r="F50" s="5"/>
      <c r="G50" s="5"/>
      <c r="H50" s="5"/>
      <c r="I50" s="5"/>
      <c r="J50" s="5"/>
      <c r="K50" s="5"/>
      <c r="L50" s="5"/>
      <c r="M50" s="5"/>
      <c r="N50" s="5"/>
      <c r="O50" s="5"/>
      <c r="P50" s="5"/>
      <c r="Q50" s="5"/>
      <c r="R50" s="247"/>
    </row>
    <row r="51" spans="2:20" ht="18.95">
      <c r="B51" s="246"/>
      <c r="C51" s="5"/>
      <c r="D51" s="5"/>
      <c r="E51" s="5"/>
      <c r="F51" s="5"/>
      <c r="G51" s="5"/>
      <c r="H51" s="5"/>
      <c r="I51" s="5"/>
      <c r="J51" s="5"/>
      <c r="K51" s="5"/>
      <c r="L51" s="5"/>
      <c r="M51" s="5"/>
      <c r="N51" s="5"/>
      <c r="O51" s="5"/>
      <c r="P51" s="5"/>
      <c r="Q51" s="5"/>
      <c r="R51" s="247"/>
      <c r="T51" s="91"/>
    </row>
    <row r="52" spans="2:20">
      <c r="B52" s="246"/>
      <c r="C52" s="5"/>
      <c r="D52" s="5"/>
      <c r="E52" s="5"/>
      <c r="F52" s="5"/>
      <c r="G52" s="5"/>
      <c r="H52" s="5"/>
      <c r="I52" s="5"/>
      <c r="J52" s="5"/>
      <c r="K52" s="5"/>
      <c r="L52" s="5"/>
      <c r="M52" s="5"/>
      <c r="N52" s="5"/>
      <c r="O52" s="5"/>
      <c r="P52" s="5"/>
      <c r="Q52" s="5"/>
      <c r="R52" s="247"/>
    </row>
    <row r="53" spans="2:20">
      <c r="B53" s="246"/>
      <c r="C53" s="5"/>
      <c r="D53" s="5"/>
      <c r="E53" s="5"/>
      <c r="F53" s="5"/>
      <c r="G53" s="5"/>
      <c r="H53" s="5"/>
      <c r="I53" s="5"/>
      <c r="J53" s="5"/>
      <c r="K53" s="5"/>
      <c r="L53" s="5"/>
      <c r="M53" s="5"/>
      <c r="N53" s="5"/>
      <c r="O53" s="5"/>
      <c r="P53" s="5"/>
      <c r="Q53" s="5"/>
      <c r="R53" s="247"/>
    </row>
    <row r="54" spans="2:20">
      <c r="B54" s="246"/>
      <c r="C54" s="5"/>
      <c r="D54" s="5"/>
      <c r="E54" s="5"/>
      <c r="F54" s="5"/>
      <c r="G54" s="5"/>
      <c r="H54" s="5"/>
      <c r="I54" s="5"/>
      <c r="J54" s="5"/>
      <c r="K54" s="5"/>
      <c r="L54" s="5"/>
      <c r="M54" s="5"/>
      <c r="N54" s="5"/>
      <c r="O54" s="5"/>
      <c r="P54" s="5"/>
      <c r="Q54" s="5"/>
      <c r="R54" s="247"/>
    </row>
    <row r="55" spans="2:20">
      <c r="B55" s="246"/>
      <c r="C55" s="5"/>
      <c r="D55" s="5"/>
      <c r="E55" s="5"/>
      <c r="F55" s="5"/>
      <c r="G55" s="5"/>
      <c r="H55" s="5"/>
      <c r="I55" s="5"/>
      <c r="J55" s="5"/>
      <c r="K55" s="5"/>
      <c r="L55" s="5"/>
      <c r="M55" s="5"/>
      <c r="N55" s="5"/>
      <c r="O55" s="5"/>
      <c r="P55" s="5"/>
      <c r="Q55" s="5"/>
      <c r="R55" s="247"/>
    </row>
    <row r="56" spans="2:20">
      <c r="B56" s="246"/>
      <c r="C56" s="5"/>
      <c r="D56" s="5"/>
      <c r="E56" s="5"/>
      <c r="F56" s="5"/>
      <c r="G56" s="5"/>
      <c r="H56" s="5"/>
      <c r="I56" s="5"/>
      <c r="J56" s="5"/>
      <c r="K56" s="5"/>
      <c r="L56" s="5"/>
      <c r="M56" s="5"/>
      <c r="N56" s="5"/>
      <c r="O56" s="5"/>
      <c r="P56" s="5"/>
      <c r="Q56" s="5"/>
      <c r="R56" s="247"/>
    </row>
    <row r="57" spans="2:20" ht="117.95" customHeight="1" thickBot="1">
      <c r="B57" s="249"/>
      <c r="C57" s="250"/>
      <c r="D57" s="250"/>
      <c r="E57" s="250"/>
      <c r="F57" s="250"/>
      <c r="G57" s="250"/>
      <c r="H57" s="250"/>
      <c r="I57" s="250"/>
      <c r="J57" s="250"/>
      <c r="K57" s="250"/>
      <c r="L57" s="250"/>
      <c r="M57" s="250"/>
      <c r="N57" s="250"/>
      <c r="O57" s="250"/>
      <c r="P57" s="250"/>
      <c r="Q57" s="250"/>
      <c r="R57" s="251"/>
    </row>
  </sheetData>
  <sheetProtection sheet="1" objects="1" scenarios="1" selectLockedCells="1" selectUnlockedCells="1"/>
  <mergeCells count="24">
    <mergeCell ref="K7:M10"/>
    <mergeCell ref="L46:P46"/>
    <mergeCell ref="L47:P47"/>
    <mergeCell ref="L48:P48"/>
    <mergeCell ref="L42:P42"/>
    <mergeCell ref="L43:P43"/>
    <mergeCell ref="L44:P44"/>
    <mergeCell ref="L45:P45"/>
    <mergeCell ref="B5:R5"/>
    <mergeCell ref="L40:Q41"/>
    <mergeCell ref="N7:P10"/>
    <mergeCell ref="Q7:R10"/>
    <mergeCell ref="B2:R3"/>
    <mergeCell ref="B4:R4"/>
    <mergeCell ref="B6:E6"/>
    <mergeCell ref="F6:H6"/>
    <mergeCell ref="I6:J6"/>
    <mergeCell ref="K6:M6"/>
    <mergeCell ref="N6:P6"/>
    <mergeCell ref="Q6:R6"/>
    <mergeCell ref="B35:C35"/>
    <mergeCell ref="B7:E10"/>
    <mergeCell ref="F7:H10"/>
    <mergeCell ref="I7:J10"/>
  </mergeCells>
  <conditionalFormatting sqref="Q48">
    <cfRule type="containsText" dxfId="16" priority="1" operator="containsText" text="Riesgo">
      <formula>NOT(ISERROR(SEARCH("Riesgo",Q48)))</formula>
    </cfRule>
    <cfRule type="containsText" dxfId="15" priority="2" operator="containsText" text="Suficiente">
      <formula>NOT(ISERROR(SEARCH("Suficiente",Q48)))</formula>
    </cfRule>
    <cfRule type="containsText" dxfId="14" priority="3" operator="containsText" text="Desarrollado">
      <formula>NOT(ISERROR(SEARCH("Desarrollado",Q48)))</formula>
    </cfRule>
    <cfRule type="containsText" dxfId="13" priority="4" operator="containsText" text="Básico">
      <formula>NOT(ISERROR(SEARCH("Básico",Q48)))</formula>
    </cfRule>
  </conditionalFormatting>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2A005-98E9-4C45-BAB8-014013CF0128}">
  <sheetPr>
    <tabColor theme="0" tint="-0.499984740745262"/>
  </sheetPr>
  <dimension ref="A3:O48"/>
  <sheetViews>
    <sheetView zoomScale="165" workbookViewId="0"/>
  </sheetViews>
  <sheetFormatPr defaultColWidth="11" defaultRowHeight="15.95"/>
  <cols>
    <col min="1" max="1" width="13" bestFit="1" customWidth="1"/>
    <col min="2" max="2" width="6.125" customWidth="1"/>
    <col min="3" max="3" width="20.625" bestFit="1" customWidth="1"/>
    <col min="4" max="5" width="10.875" style="22"/>
    <col min="9" max="9" width="15.5" bestFit="1" customWidth="1"/>
    <col min="14" max="14" width="90.875" customWidth="1"/>
    <col min="15" max="15" width="26.625" customWidth="1"/>
  </cols>
  <sheetData>
    <row r="3" spans="1:15">
      <c r="C3" s="22"/>
      <c r="D3" s="64" t="s">
        <v>63</v>
      </c>
      <c r="E3" s="65" t="s">
        <v>64</v>
      </c>
    </row>
    <row r="4" spans="1:15">
      <c r="A4" s="47" t="s">
        <v>718</v>
      </c>
      <c r="B4" s="47">
        <v>6.25</v>
      </c>
      <c r="C4" s="22" t="s">
        <v>624</v>
      </c>
      <c r="D4" s="62">
        <f>Criterios!E14</f>
        <v>0</v>
      </c>
      <c r="E4" s="63">
        <f>Criterios!F14</f>
        <v>0</v>
      </c>
    </row>
    <row r="5" spans="1:15">
      <c r="A5" s="48" t="s">
        <v>719</v>
      </c>
      <c r="B5" s="48">
        <v>6.25</v>
      </c>
      <c r="C5" s="22" t="s">
        <v>627</v>
      </c>
      <c r="D5" s="62">
        <f>Criterios!E15</f>
        <v>0</v>
      </c>
      <c r="E5" s="63">
        <f>Criterios!F15</f>
        <v>0</v>
      </c>
    </row>
    <row r="6" spans="1:15">
      <c r="A6" s="48" t="s">
        <v>719</v>
      </c>
      <c r="B6" s="48">
        <v>6.25</v>
      </c>
      <c r="C6" s="22" t="s">
        <v>629</v>
      </c>
      <c r="D6" s="62">
        <f>Criterios!E16</f>
        <v>0</v>
      </c>
      <c r="E6" s="63">
        <f>Criterios!F16</f>
        <v>0</v>
      </c>
    </row>
    <row r="7" spans="1:15">
      <c r="A7" s="49" t="s">
        <v>720</v>
      </c>
      <c r="B7" s="49">
        <v>3</v>
      </c>
      <c r="C7" s="22" t="s">
        <v>631</v>
      </c>
      <c r="D7" s="62">
        <f>Criterios!E17</f>
        <v>0</v>
      </c>
      <c r="E7" s="63">
        <f>Criterios!F17</f>
        <v>0</v>
      </c>
    </row>
    <row r="8" spans="1:15">
      <c r="A8" s="50" t="s">
        <v>721</v>
      </c>
      <c r="B8" s="50">
        <v>3.75</v>
      </c>
      <c r="C8" s="22" t="s">
        <v>633</v>
      </c>
      <c r="D8" s="62">
        <f>Criterios!E18</f>
        <v>0</v>
      </c>
      <c r="E8" s="63">
        <f>Criterios!F18</f>
        <v>0</v>
      </c>
    </row>
    <row r="9" spans="1:15">
      <c r="A9" s="49" t="s">
        <v>720</v>
      </c>
      <c r="B9" s="49">
        <v>3</v>
      </c>
      <c r="C9" s="22" t="s">
        <v>635</v>
      </c>
      <c r="D9" s="62">
        <f>Criterios!E19</f>
        <v>0</v>
      </c>
      <c r="E9" s="63">
        <f>Criterios!F19</f>
        <v>0</v>
      </c>
      <c r="I9" t="s">
        <v>724</v>
      </c>
      <c r="J9" t="s">
        <v>725</v>
      </c>
      <c r="L9" s="45" t="s">
        <v>726</v>
      </c>
      <c r="M9" s="45" t="s">
        <v>727</v>
      </c>
      <c r="N9" s="45" t="s">
        <v>728</v>
      </c>
      <c r="O9" s="45" t="s">
        <v>729</v>
      </c>
    </row>
    <row r="10" spans="1:15">
      <c r="A10" s="49" t="s">
        <v>720</v>
      </c>
      <c r="B10" s="49">
        <v>3</v>
      </c>
      <c r="C10" s="22" t="s">
        <v>637</v>
      </c>
      <c r="D10" s="62">
        <f>Criterios!E20</f>
        <v>0</v>
      </c>
      <c r="E10" s="63">
        <f>Criterios!F20</f>
        <v>0</v>
      </c>
      <c r="F10">
        <f>B4+B16+B17+B18</f>
        <v>25</v>
      </c>
      <c r="G10">
        <v>25</v>
      </c>
      <c r="H10" t="s">
        <v>718</v>
      </c>
      <c r="I10">
        <f>E4+D16+D17+D18</f>
        <v>0</v>
      </c>
      <c r="J10">
        <f>I10*25/4</f>
        <v>0</v>
      </c>
      <c r="K10">
        <v>4</v>
      </c>
      <c r="L10" s="52" t="s">
        <v>730</v>
      </c>
      <c r="M10" s="53" t="s">
        <v>731</v>
      </c>
      <c r="N10" s="52" t="s">
        <v>732</v>
      </c>
      <c r="O10" s="53" t="s">
        <v>731</v>
      </c>
    </row>
    <row r="11" spans="1:15">
      <c r="A11" s="49" t="s">
        <v>720</v>
      </c>
      <c r="B11" s="49">
        <v>3</v>
      </c>
      <c r="C11" s="22" t="s">
        <v>639</v>
      </c>
      <c r="D11" s="62">
        <f>Criterios!E21</f>
        <v>0</v>
      </c>
      <c r="E11" s="63">
        <f>Criterios!F21</f>
        <v>0</v>
      </c>
      <c r="F11">
        <f>B5+B6+B19+B26</f>
        <v>25</v>
      </c>
      <c r="G11">
        <v>25</v>
      </c>
      <c r="H11" t="s">
        <v>719</v>
      </c>
      <c r="I11">
        <f>E5+E6+D19+D26</f>
        <v>0</v>
      </c>
      <c r="J11">
        <f>I11*25/4</f>
        <v>0</v>
      </c>
      <c r="K11">
        <v>4</v>
      </c>
      <c r="L11" s="22" t="s">
        <v>718</v>
      </c>
      <c r="M11" s="22">
        <v>25</v>
      </c>
      <c r="N11" t="s">
        <v>733</v>
      </c>
      <c r="O11" s="22">
        <v>7.5</v>
      </c>
    </row>
    <row r="12" spans="1:15">
      <c r="A12" s="51" t="s">
        <v>683</v>
      </c>
      <c r="B12" s="51">
        <v>5</v>
      </c>
      <c r="C12" s="22" t="s">
        <v>641</v>
      </c>
      <c r="D12" s="62">
        <f>Criterios!E22</f>
        <v>0</v>
      </c>
      <c r="E12" s="63">
        <f>Criterios!F22</f>
        <v>0</v>
      </c>
      <c r="F12">
        <f>B7+B9+B10+B11+B22</f>
        <v>15</v>
      </c>
      <c r="G12">
        <v>15</v>
      </c>
      <c r="H12" t="s">
        <v>720</v>
      </c>
      <c r="I12">
        <f>E7+E9+E10+E11+D22</f>
        <v>0</v>
      </c>
      <c r="J12">
        <f>I12*15/5</f>
        <v>0</v>
      </c>
      <c r="K12">
        <v>5</v>
      </c>
      <c r="L12" s="22"/>
      <c r="M12" s="22"/>
      <c r="N12" t="s">
        <v>734</v>
      </c>
      <c r="O12" s="22">
        <v>10</v>
      </c>
    </row>
    <row r="13" spans="1:15">
      <c r="A13" s="51" t="s">
        <v>683</v>
      </c>
      <c r="B13" s="51">
        <v>5</v>
      </c>
      <c r="C13" s="22" t="s">
        <v>735</v>
      </c>
      <c r="D13" s="62">
        <f>Criterios!E23</f>
        <v>0</v>
      </c>
      <c r="E13" s="63">
        <f>Criterios!F23</f>
        <v>0</v>
      </c>
      <c r="F13">
        <f>B8+B21+B23+B24</f>
        <v>15</v>
      </c>
      <c r="G13">
        <v>15</v>
      </c>
      <c r="H13" t="s">
        <v>721</v>
      </c>
      <c r="I13">
        <f>E8+D21+D23+D24</f>
        <v>1.5</v>
      </c>
      <c r="J13">
        <f>I13*15/4</f>
        <v>5.625</v>
      </c>
      <c r="K13">
        <v>4</v>
      </c>
      <c r="L13" s="22"/>
      <c r="M13" s="22"/>
      <c r="N13" t="s">
        <v>736</v>
      </c>
      <c r="O13" s="22">
        <v>7.5</v>
      </c>
    </row>
    <row r="14" spans="1:15">
      <c r="F14">
        <f>B12+B13+B20+B25</f>
        <v>20</v>
      </c>
      <c r="G14">
        <v>20</v>
      </c>
      <c r="H14" t="s">
        <v>737</v>
      </c>
      <c r="I14">
        <f>E12+E13+D20+D25</f>
        <v>0</v>
      </c>
      <c r="J14">
        <f>I14*20/4</f>
        <v>0</v>
      </c>
      <c r="K14">
        <v>4</v>
      </c>
      <c r="L14" s="22" t="s">
        <v>719</v>
      </c>
      <c r="M14" s="22">
        <v>25</v>
      </c>
      <c r="N14" t="s">
        <v>738</v>
      </c>
      <c r="O14" s="22">
        <v>7.5</v>
      </c>
    </row>
    <row r="15" spans="1:15">
      <c r="D15" s="61" t="s">
        <v>64</v>
      </c>
      <c r="I15">
        <f>SUM(I10:I14)</f>
        <v>1.5</v>
      </c>
      <c r="J15">
        <f>SUM(J10:J14)</f>
        <v>5.625</v>
      </c>
      <c r="K15">
        <f>SUM(K10:K14)</f>
        <v>21</v>
      </c>
      <c r="L15" s="22"/>
      <c r="M15" s="22"/>
      <c r="N15" t="s">
        <v>739</v>
      </c>
      <c r="O15" s="22">
        <v>7.5</v>
      </c>
    </row>
    <row r="16" spans="1:15">
      <c r="A16" s="47" t="s">
        <v>718</v>
      </c>
      <c r="B16" s="47">
        <v>6.25</v>
      </c>
      <c r="C16" s="7" t="s">
        <v>645</v>
      </c>
      <c r="D16" s="61">
        <f>Criterios!F25</f>
        <v>0</v>
      </c>
      <c r="L16" s="22"/>
      <c r="M16" s="22"/>
      <c r="N16" t="s">
        <v>740</v>
      </c>
      <c r="O16" s="22">
        <v>10</v>
      </c>
    </row>
    <row r="17" spans="1:15">
      <c r="A17" s="47" t="s">
        <v>718</v>
      </c>
      <c r="B17" s="47">
        <v>6.25</v>
      </c>
      <c r="C17" s="7" t="s">
        <v>648</v>
      </c>
      <c r="D17" s="61">
        <f>Criterios!F26</f>
        <v>0</v>
      </c>
      <c r="L17" s="22" t="s">
        <v>720</v>
      </c>
      <c r="M17" s="22">
        <v>15</v>
      </c>
      <c r="N17" t="s">
        <v>741</v>
      </c>
      <c r="O17" s="54">
        <v>4.25</v>
      </c>
    </row>
    <row r="18" spans="1:15">
      <c r="A18" s="47" t="s">
        <v>718</v>
      </c>
      <c r="B18" s="47">
        <v>6.25</v>
      </c>
      <c r="C18" s="7" t="s">
        <v>650</v>
      </c>
      <c r="D18" s="61">
        <f>Criterios!F27</f>
        <v>0</v>
      </c>
      <c r="L18" s="22"/>
      <c r="M18" s="22"/>
      <c r="N18" t="s">
        <v>742</v>
      </c>
      <c r="O18" s="54">
        <v>6.5</v>
      </c>
    </row>
    <row r="19" spans="1:15">
      <c r="A19" s="48" t="s">
        <v>719</v>
      </c>
      <c r="B19" s="48">
        <v>6.25</v>
      </c>
      <c r="C19" s="7" t="s">
        <v>743</v>
      </c>
      <c r="D19" s="61">
        <f>Criterios!F29</f>
        <v>0</v>
      </c>
      <c r="L19" s="22"/>
      <c r="M19" s="22"/>
      <c r="N19" t="s">
        <v>744</v>
      </c>
      <c r="O19" s="54">
        <v>4.25</v>
      </c>
    </row>
    <row r="20" spans="1:15">
      <c r="A20" s="51" t="s">
        <v>683</v>
      </c>
      <c r="B20" s="51">
        <v>5</v>
      </c>
      <c r="C20" s="7" t="s">
        <v>660</v>
      </c>
      <c r="D20" s="61">
        <f>Criterios!F32</f>
        <v>0</v>
      </c>
      <c r="L20" s="22" t="s">
        <v>721</v>
      </c>
      <c r="M20" s="22">
        <v>15</v>
      </c>
      <c r="N20" t="s">
        <v>745</v>
      </c>
      <c r="O20" s="54">
        <v>4.25</v>
      </c>
    </row>
    <row r="21" spans="1:15">
      <c r="A21" s="50" t="s">
        <v>721</v>
      </c>
      <c r="B21" s="50">
        <v>3.75</v>
      </c>
      <c r="C21" s="7" t="s">
        <v>664</v>
      </c>
      <c r="D21" s="61">
        <f>Criterios!F35</f>
        <v>1.5</v>
      </c>
      <c r="L21" s="22"/>
      <c r="M21" s="22"/>
      <c r="N21" t="s">
        <v>746</v>
      </c>
      <c r="O21" s="54">
        <v>4.25</v>
      </c>
    </row>
    <row r="22" spans="1:15">
      <c r="A22" s="49" t="s">
        <v>720</v>
      </c>
      <c r="B22" s="49">
        <v>3</v>
      </c>
      <c r="C22" t="s">
        <v>14</v>
      </c>
      <c r="D22" s="61">
        <f>Criterios!F40</f>
        <v>0</v>
      </c>
      <c r="L22" s="22"/>
      <c r="M22" s="22"/>
      <c r="N22" t="s">
        <v>747</v>
      </c>
      <c r="O22" s="54">
        <v>6.5</v>
      </c>
    </row>
    <row r="23" spans="1:15">
      <c r="A23" s="50" t="s">
        <v>721</v>
      </c>
      <c r="B23" s="50">
        <v>3.75</v>
      </c>
      <c r="C23" t="s">
        <v>748</v>
      </c>
      <c r="D23" s="61">
        <f>Criterios!F43</f>
        <v>0</v>
      </c>
      <c r="L23" s="22" t="s">
        <v>683</v>
      </c>
      <c r="M23" s="22">
        <v>20</v>
      </c>
      <c r="N23" t="s">
        <v>749</v>
      </c>
      <c r="O23" s="54">
        <v>5.66</v>
      </c>
    </row>
    <row r="24" spans="1:15">
      <c r="A24" s="50" t="s">
        <v>721</v>
      </c>
      <c r="B24" s="50">
        <v>3.75</v>
      </c>
      <c r="C24" t="s">
        <v>681</v>
      </c>
      <c r="D24" s="61">
        <f>Criterios!F44</f>
        <v>0</v>
      </c>
      <c r="L24" s="22"/>
      <c r="M24" s="22"/>
      <c r="N24" t="s">
        <v>750</v>
      </c>
      <c r="O24" s="54">
        <v>8.68</v>
      </c>
    </row>
    <row r="25" spans="1:15">
      <c r="A25" s="51" t="s">
        <v>683</v>
      </c>
      <c r="B25" s="51">
        <v>5</v>
      </c>
      <c r="C25" t="s">
        <v>683</v>
      </c>
      <c r="D25" s="61">
        <f>Criterios!F45</f>
        <v>0</v>
      </c>
      <c r="L25" s="22"/>
      <c r="M25" s="22"/>
      <c r="N25" t="s">
        <v>751</v>
      </c>
      <c r="O25" s="54">
        <v>5.66</v>
      </c>
    </row>
    <row r="26" spans="1:15">
      <c r="A26" s="48" t="s">
        <v>719</v>
      </c>
      <c r="B26" s="48">
        <v>6.25</v>
      </c>
      <c r="C26" t="s">
        <v>752</v>
      </c>
      <c r="D26" s="61">
        <f>Criterios!F46</f>
        <v>0</v>
      </c>
    </row>
    <row r="27" spans="1:15">
      <c r="C27" s="46"/>
    </row>
    <row r="28" spans="1:15">
      <c r="C28" s="46"/>
    </row>
    <row r="29" spans="1:15" ht="17.100000000000001" thickBot="1">
      <c r="C29" s="802" t="s">
        <v>753</v>
      </c>
      <c r="D29" s="802"/>
      <c r="E29" s="802"/>
      <c r="F29" s="802"/>
    </row>
    <row r="30" spans="1:15" ht="21">
      <c r="C30" s="803" t="s">
        <v>717</v>
      </c>
      <c r="D30" s="804"/>
      <c r="E30" s="804"/>
      <c r="F30" s="805"/>
    </row>
    <row r="31" spans="1:15">
      <c r="C31" s="801" t="s">
        <v>718</v>
      </c>
      <c r="D31" s="801"/>
      <c r="E31" s="801"/>
      <c r="F31" s="42">
        <f>I10</f>
        <v>0</v>
      </c>
      <c r="G31">
        <f>I10*(1/4)</f>
        <v>0</v>
      </c>
    </row>
    <row r="32" spans="1:15">
      <c r="C32" s="801" t="s">
        <v>719</v>
      </c>
      <c r="D32" s="801"/>
      <c r="E32" s="801"/>
      <c r="F32" s="42">
        <f>I11</f>
        <v>0</v>
      </c>
      <c r="G32">
        <f>I11*(1/4)</f>
        <v>0</v>
      </c>
    </row>
    <row r="33" spans="2:8">
      <c r="C33" s="801" t="s">
        <v>720</v>
      </c>
      <c r="D33" s="801"/>
      <c r="E33" s="801"/>
      <c r="F33" s="42">
        <f>I12</f>
        <v>0</v>
      </c>
      <c r="G33">
        <f>I12*(1/5)</f>
        <v>0</v>
      </c>
    </row>
    <row r="34" spans="2:8">
      <c r="C34" s="801" t="s">
        <v>683</v>
      </c>
      <c r="D34" s="801"/>
      <c r="E34" s="801"/>
      <c r="F34" s="42">
        <f>I14</f>
        <v>0</v>
      </c>
      <c r="G34">
        <f>I13*(1/4)</f>
        <v>0.375</v>
      </c>
    </row>
    <row r="35" spans="2:8">
      <c r="C35" s="801" t="s">
        <v>721</v>
      </c>
      <c r="D35" s="801"/>
      <c r="E35" s="801"/>
      <c r="F35" s="42">
        <f>I13</f>
        <v>1.5</v>
      </c>
      <c r="G35">
        <f>I14*(1/4)</f>
        <v>0</v>
      </c>
    </row>
    <row r="36" spans="2:8" ht="18.95">
      <c r="C36" s="801" t="s">
        <v>722</v>
      </c>
      <c r="D36" s="801"/>
      <c r="E36" s="801"/>
      <c r="F36" s="43">
        <f>SUM(F31:F35)</f>
        <v>1.5</v>
      </c>
      <c r="G36">
        <f>I15*(1/21)</f>
        <v>7.1428571428571425E-2</v>
      </c>
    </row>
    <row r="37" spans="2:8">
      <c r="C37" s="801" t="s">
        <v>723</v>
      </c>
      <c r="D37" s="801"/>
      <c r="E37" s="801"/>
      <c r="F37" s="59" t="str">
        <f>IF(G36&lt;1,"Riesgo",IF(G36&gt;1,IF(G36&lt;3,"Básico",IF(G36&gt;2,IF(G36&lt;4,"Suficiente",IF(G36=4,"Desarrollado",""))))))</f>
        <v>Riesgo</v>
      </c>
    </row>
    <row r="41" spans="2:8">
      <c r="F41" s="45" t="s">
        <v>754</v>
      </c>
      <c r="G41" s="45" t="s">
        <v>755</v>
      </c>
    </row>
    <row r="42" spans="2:8" ht="33.950000000000003">
      <c r="F42" s="55" t="s">
        <v>707</v>
      </c>
      <c r="G42" s="56">
        <v>4</v>
      </c>
      <c r="H42" s="60"/>
    </row>
    <row r="43" spans="2:8" ht="17.100000000000001">
      <c r="B43">
        <v>2.5</v>
      </c>
      <c r="F43" s="55" t="s">
        <v>705</v>
      </c>
      <c r="G43" s="56">
        <v>3</v>
      </c>
    </row>
    <row r="44" spans="2:8" ht="17.100000000000001">
      <c r="F44" s="55" t="s">
        <v>756</v>
      </c>
      <c r="G44" s="56">
        <v>2</v>
      </c>
    </row>
    <row r="45" spans="2:8" ht="17.100000000000001">
      <c r="C45">
        <v>2.5</v>
      </c>
      <c r="D45" s="22">
        <f>F36/10</f>
        <v>0.15</v>
      </c>
      <c r="F45" s="57" t="s">
        <v>697</v>
      </c>
      <c r="G45" s="58">
        <v>1</v>
      </c>
    </row>
    <row r="46" spans="2:8">
      <c r="C46">
        <v>2.5</v>
      </c>
    </row>
    <row r="47" spans="2:8">
      <c r="C47">
        <v>2.5</v>
      </c>
    </row>
    <row r="48" spans="2:8">
      <c r="C48">
        <v>2.5</v>
      </c>
    </row>
  </sheetData>
  <sheetProtection sheet="1" objects="1" scenarios="1"/>
  <mergeCells count="9">
    <mergeCell ref="C37:E37"/>
    <mergeCell ref="C36:E36"/>
    <mergeCell ref="C29:F29"/>
    <mergeCell ref="C30:F30"/>
    <mergeCell ref="C31:E31"/>
    <mergeCell ref="C32:E32"/>
    <mergeCell ref="C33:E33"/>
    <mergeCell ref="C34:E34"/>
    <mergeCell ref="C35:E35"/>
  </mergeCells>
  <conditionalFormatting sqref="F42">
    <cfRule type="containsText" dxfId="12" priority="6" operator="containsText" text="Desarrollado">
      <formula>NOT(ISERROR(SEARCH("Desarrollado",F42)))</formula>
    </cfRule>
  </conditionalFormatting>
  <conditionalFormatting sqref="F43">
    <cfRule type="containsText" dxfId="11" priority="5" operator="containsText" text="Suficiente">
      <formula>NOT(ISERROR(SEARCH("Suficiente",F43)))</formula>
    </cfRule>
  </conditionalFormatting>
  <conditionalFormatting sqref="F44">
    <cfRule type="containsText" dxfId="10" priority="4" operator="containsText" text="Básico">
      <formula>NOT(ISERROR(SEARCH("Básico",F44)))</formula>
    </cfRule>
  </conditionalFormatting>
  <conditionalFormatting sqref="F45">
    <cfRule type="containsText" dxfId="9" priority="3" operator="containsText" text="Riesgo">
      <formula>NOT(ISERROR(SEARCH("Riesgo",F45)))</formula>
    </cfRule>
  </conditionalFormatting>
  <pageMargins left="0.7" right="0.7" top="0.75" bottom="0.75" header="0.3" footer="0.3"/>
  <drawing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6"/>
  <sheetViews>
    <sheetView topLeftCell="A2" zoomScale="150" workbookViewId="0">
      <selection activeCell="R6" sqref="R6"/>
    </sheetView>
  </sheetViews>
  <sheetFormatPr defaultColWidth="10.875" defaultRowHeight="14.1"/>
  <cols>
    <col min="1" max="1" width="52.5" style="21" customWidth="1"/>
    <col min="2" max="2" width="28.375" style="21" customWidth="1"/>
    <col min="3" max="3" width="51.875" style="21" customWidth="1"/>
    <col min="4" max="4" width="26.875" style="21" customWidth="1"/>
    <col min="5" max="16384" width="10.875" style="21"/>
  </cols>
  <sheetData>
    <row r="1" spans="1:4" ht="21">
      <c r="A1" s="814" t="s">
        <v>757</v>
      </c>
      <c r="B1" s="814"/>
      <c r="C1" s="814"/>
      <c r="D1" s="814"/>
    </row>
    <row r="3" spans="1:4" ht="30">
      <c r="A3" s="23" t="s">
        <v>758</v>
      </c>
      <c r="B3" s="23" t="s">
        <v>759</v>
      </c>
      <c r="C3" s="23" t="s">
        <v>760</v>
      </c>
      <c r="D3" s="23" t="s">
        <v>761</v>
      </c>
    </row>
    <row r="4" spans="1:4" ht="15">
      <c r="A4" s="24" t="s">
        <v>762</v>
      </c>
      <c r="B4" s="25"/>
      <c r="C4" s="25"/>
      <c r="D4" s="25"/>
    </row>
    <row r="5" spans="1:4" ht="15" customHeight="1">
      <c r="A5" s="806" t="s">
        <v>763</v>
      </c>
      <c r="B5" s="27" t="s">
        <v>764</v>
      </c>
      <c r="C5" s="26" t="s">
        <v>489</v>
      </c>
      <c r="D5" s="26" t="s">
        <v>765</v>
      </c>
    </row>
    <row r="6" spans="1:4" ht="30">
      <c r="A6" s="807"/>
      <c r="B6" s="28" t="s">
        <v>766</v>
      </c>
      <c r="C6" s="26" t="s">
        <v>497</v>
      </c>
      <c r="D6" s="26" t="s">
        <v>767</v>
      </c>
    </row>
    <row r="7" spans="1:4" ht="15">
      <c r="A7" s="808"/>
      <c r="B7" s="29"/>
      <c r="C7" s="26" t="s">
        <v>508</v>
      </c>
      <c r="D7" s="26" t="s">
        <v>768</v>
      </c>
    </row>
    <row r="8" spans="1:4" ht="15">
      <c r="A8" s="24" t="s">
        <v>769</v>
      </c>
      <c r="B8" s="25"/>
      <c r="C8" s="25"/>
      <c r="D8" s="25"/>
    </row>
    <row r="9" spans="1:4" ht="15">
      <c r="A9" s="806" t="s">
        <v>770</v>
      </c>
      <c r="B9" s="27" t="s">
        <v>771</v>
      </c>
      <c r="C9" s="26" t="s">
        <v>476</v>
      </c>
      <c r="D9" s="26" t="s">
        <v>772</v>
      </c>
    </row>
    <row r="10" spans="1:4" ht="15">
      <c r="A10" s="807"/>
      <c r="B10" s="28" t="s">
        <v>773</v>
      </c>
      <c r="C10" s="26" t="s">
        <v>482</v>
      </c>
      <c r="D10" s="26" t="s">
        <v>774</v>
      </c>
    </row>
    <row r="11" spans="1:4" ht="30">
      <c r="A11" s="807"/>
      <c r="B11" s="28" t="s">
        <v>766</v>
      </c>
      <c r="C11" s="26" t="s">
        <v>508</v>
      </c>
      <c r="D11" s="26" t="s">
        <v>775</v>
      </c>
    </row>
    <row r="12" spans="1:4" ht="15">
      <c r="A12" s="807"/>
      <c r="B12" s="28"/>
      <c r="C12" s="26" t="s">
        <v>519</v>
      </c>
      <c r="D12" s="26" t="s">
        <v>767</v>
      </c>
    </row>
    <row r="13" spans="1:4" ht="15">
      <c r="A13" s="24" t="s">
        <v>776</v>
      </c>
      <c r="B13" s="25"/>
      <c r="C13" s="25"/>
      <c r="D13" s="25"/>
    </row>
    <row r="14" spans="1:4" ht="15" customHeight="1">
      <c r="A14" s="806" t="s">
        <v>777</v>
      </c>
      <c r="B14" s="27" t="s">
        <v>778</v>
      </c>
      <c r="C14" s="26" t="s">
        <v>421</v>
      </c>
      <c r="D14" s="26" t="s">
        <v>779</v>
      </c>
    </row>
    <row r="15" spans="1:4" ht="30">
      <c r="A15" s="807"/>
      <c r="B15" s="28" t="s">
        <v>766</v>
      </c>
      <c r="C15" s="26" t="s">
        <v>435</v>
      </c>
      <c r="D15" s="26" t="s">
        <v>780</v>
      </c>
    </row>
    <row r="16" spans="1:4" ht="15">
      <c r="A16" s="808"/>
      <c r="B16" s="29"/>
      <c r="C16" s="26" t="s">
        <v>513</v>
      </c>
      <c r="D16" s="26" t="s">
        <v>767</v>
      </c>
    </row>
    <row r="17" spans="1:4" ht="15">
      <c r="A17" s="24" t="s">
        <v>781</v>
      </c>
      <c r="B17" s="25"/>
      <c r="C17" s="25"/>
      <c r="D17" s="25"/>
    </row>
    <row r="18" spans="1:4" ht="15" customHeight="1">
      <c r="A18" s="806" t="s">
        <v>782</v>
      </c>
      <c r="B18" s="27" t="s">
        <v>783</v>
      </c>
      <c r="C18" s="26" t="s">
        <v>435</v>
      </c>
      <c r="D18" s="26" t="s">
        <v>784</v>
      </c>
    </row>
    <row r="19" spans="1:4" ht="30">
      <c r="A19" s="807"/>
      <c r="B19" s="28" t="s">
        <v>785</v>
      </c>
      <c r="C19" s="26" t="s">
        <v>447</v>
      </c>
      <c r="D19" s="26" t="s">
        <v>786</v>
      </c>
    </row>
    <row r="20" spans="1:4" ht="30">
      <c r="A20" s="807"/>
      <c r="B20" s="28" t="s">
        <v>766</v>
      </c>
      <c r="C20" s="26" t="s">
        <v>458</v>
      </c>
      <c r="D20" s="26" t="s">
        <v>787</v>
      </c>
    </row>
    <row r="21" spans="1:4" ht="15">
      <c r="A21" s="807"/>
      <c r="B21" s="28"/>
      <c r="C21" s="26" t="s">
        <v>467</v>
      </c>
      <c r="D21" s="26" t="s">
        <v>787</v>
      </c>
    </row>
    <row r="22" spans="1:4" ht="30">
      <c r="A22" s="807"/>
      <c r="B22" s="28"/>
      <c r="C22" s="26" t="s">
        <v>501</v>
      </c>
      <c r="D22" s="26" t="s">
        <v>788</v>
      </c>
    </row>
    <row r="23" spans="1:4" ht="15">
      <c r="A23" s="807"/>
      <c r="B23" s="28"/>
      <c r="C23" s="26" t="s">
        <v>513</v>
      </c>
      <c r="D23" s="26" t="s">
        <v>789</v>
      </c>
    </row>
    <row r="24" spans="1:4" ht="15">
      <c r="A24" s="807"/>
      <c r="B24" s="28"/>
      <c r="C24" s="26" t="s">
        <v>525</v>
      </c>
      <c r="D24" s="26" t="s">
        <v>787</v>
      </c>
    </row>
    <row r="25" spans="1:4" ht="15">
      <c r="A25" s="807"/>
      <c r="B25" s="28"/>
      <c r="C25" s="26" t="s">
        <v>531</v>
      </c>
      <c r="D25" s="26" t="s">
        <v>787</v>
      </c>
    </row>
    <row r="26" spans="1:4" ht="15">
      <c r="A26" s="807"/>
      <c r="B26" s="28"/>
      <c r="C26" s="26" t="s">
        <v>534</v>
      </c>
      <c r="D26" s="26" t="s">
        <v>787</v>
      </c>
    </row>
    <row r="27" spans="1:4" ht="15">
      <c r="A27" s="807"/>
      <c r="B27" s="28"/>
      <c r="C27" s="26" t="s">
        <v>538</v>
      </c>
      <c r="D27" s="26" t="s">
        <v>787</v>
      </c>
    </row>
    <row r="28" spans="1:4" ht="15">
      <c r="A28" s="808"/>
      <c r="B28" s="29"/>
      <c r="C28" s="26" t="s">
        <v>541</v>
      </c>
      <c r="D28" s="26" t="s">
        <v>787</v>
      </c>
    </row>
    <row r="29" spans="1:4" ht="15">
      <c r="A29" s="24" t="s">
        <v>790</v>
      </c>
      <c r="B29" s="25"/>
      <c r="C29" s="25"/>
      <c r="D29" s="25"/>
    </row>
    <row r="30" spans="1:4" ht="15" customHeight="1">
      <c r="A30" s="811" t="s">
        <v>791</v>
      </c>
      <c r="B30" s="27" t="s">
        <v>792</v>
      </c>
      <c r="C30" s="809" t="s">
        <v>793</v>
      </c>
      <c r="D30" s="26" t="s">
        <v>794</v>
      </c>
    </row>
    <row r="31" spans="1:4" ht="30">
      <c r="A31" s="812"/>
      <c r="B31" s="28" t="s">
        <v>783</v>
      </c>
      <c r="C31" s="810"/>
      <c r="D31" s="26" t="s">
        <v>795</v>
      </c>
    </row>
    <row r="32" spans="1:4" ht="30">
      <c r="A32" s="812"/>
      <c r="B32" s="28" t="s">
        <v>766</v>
      </c>
      <c r="C32" s="77"/>
      <c r="D32" s="26"/>
    </row>
    <row r="33" spans="1:4" ht="15">
      <c r="A33" s="813"/>
      <c r="B33" s="28" t="s">
        <v>796</v>
      </c>
      <c r="C33" s="77"/>
      <c r="D33" s="26"/>
    </row>
    <row r="34" spans="1:4" ht="15">
      <c r="A34" s="24" t="s">
        <v>797</v>
      </c>
      <c r="B34" s="25"/>
      <c r="C34" s="25"/>
      <c r="D34" s="25"/>
    </row>
    <row r="35" spans="1:4" ht="15" customHeight="1">
      <c r="A35" s="806" t="s">
        <v>798</v>
      </c>
      <c r="B35" s="27" t="s">
        <v>799</v>
      </c>
      <c r="C35" s="26" t="s">
        <v>435</v>
      </c>
      <c r="D35" s="26" t="s">
        <v>800</v>
      </c>
    </row>
    <row r="36" spans="1:4" ht="30">
      <c r="A36" s="808"/>
      <c r="B36" s="29" t="s">
        <v>766</v>
      </c>
      <c r="C36" s="26" t="s">
        <v>447</v>
      </c>
      <c r="D36" s="26" t="s">
        <v>800</v>
      </c>
    </row>
  </sheetData>
  <mergeCells count="8">
    <mergeCell ref="A18:A28"/>
    <mergeCell ref="C30:C31"/>
    <mergeCell ref="A35:A36"/>
    <mergeCell ref="A30:A33"/>
    <mergeCell ref="A1:D1"/>
    <mergeCell ref="A5:A7"/>
    <mergeCell ref="A9:A12"/>
    <mergeCell ref="A14:A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394035b-bed9-4c32-90b9-8fa062b14f6a">
      <UserInfo>
        <DisplayName>Héctor Gómez</DisplayName>
        <AccountId>15</AccountId>
        <AccountType/>
      </UserInfo>
    </SharedWithUsers>
    <TaxCatchAll xmlns="b394035b-bed9-4c32-90b9-8fa062b14f6a" xsi:nil="true"/>
    <lcf76f155ced4ddcb4097134ff3c332f xmlns="8e181f7f-8edc-4e39-b763-bfafaa6940b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9DEE797D717BB4F9846EF352CAEA19C" ma:contentTypeVersion="20" ma:contentTypeDescription="Crear nuevo documento." ma:contentTypeScope="" ma:versionID="b52ffcaac5d8e20c7904b41028e6fab6">
  <xsd:schema xmlns:xsd="http://www.w3.org/2001/XMLSchema" xmlns:xs="http://www.w3.org/2001/XMLSchema" xmlns:p="http://schemas.microsoft.com/office/2006/metadata/properties" xmlns:ns2="8e181f7f-8edc-4e39-b763-bfafaa6940b9" xmlns:ns3="b394035b-bed9-4c32-90b9-8fa062b14f6a" targetNamespace="http://schemas.microsoft.com/office/2006/metadata/properties" ma:root="true" ma:fieldsID="b0490f6e11309e6ecae2978b1fdffc16" ns2:_="" ns3:_="">
    <xsd:import namespace="8e181f7f-8edc-4e39-b763-bfafaa6940b9"/>
    <xsd:import namespace="b394035b-bed9-4c32-90b9-8fa062b14f6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181f7f-8edc-4e39-b763-bfafaa6940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afd73726-0979-4c68-859c-99b8721811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94035b-bed9-4c32-90b9-8fa062b14f6a"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7a6cab47-4b35-4370-bec3-6de86c7aedff}" ma:internalName="TaxCatchAll" ma:showField="CatchAllData" ma:web="b394035b-bed9-4c32-90b9-8fa062b14f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B05666-13F6-4E37-AD68-5471DFDBBE13}"/>
</file>

<file path=customXml/itemProps2.xml><?xml version="1.0" encoding="utf-8"?>
<ds:datastoreItem xmlns:ds="http://schemas.openxmlformats.org/officeDocument/2006/customXml" ds:itemID="{647978A3-90EE-49AC-BFF3-F8FC426B59AF}"/>
</file>

<file path=customXml/itemProps3.xml><?xml version="1.0" encoding="utf-8"?>
<ds:datastoreItem xmlns:ds="http://schemas.openxmlformats.org/officeDocument/2006/customXml" ds:itemID="{0C3D46E4-988C-4E60-B982-DEF0EECB75B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Morales</dc:creator>
  <cp:keywords/>
  <dc:description/>
  <cp:lastModifiedBy>Braulio Pegueros</cp:lastModifiedBy>
  <cp:revision/>
  <dcterms:created xsi:type="dcterms:W3CDTF">2020-01-10T18:50:41Z</dcterms:created>
  <dcterms:modified xsi:type="dcterms:W3CDTF">2024-08-14T15:55:25Z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0x01010059DEE797D717BB4F9846EF352CAEA19C</vt:lpwstr>
  </property>
  <property fmtid="{D5CDD505-2E9C-101B-9397-08002B2CF9AE}" pid="3" name="MediaServiceImageTags">
    <vt:lpwstr/>
  </property>
</Properties>
</file>